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whomekr-my.sharepoint.com/personal/swlee70_hanyeou_or_kr/Documents/법인/예결산/"/>
    </mc:Choice>
  </mc:AlternateContent>
  <xr:revisionPtr revIDLastSave="988" documentId="8_{C97F1E7C-5CC9-4D1E-95F9-504B3A5B21C5}" xr6:coauthVersionLast="47" xr6:coauthVersionMax="47" xr10:uidLastSave="{351F6269-0B04-426C-BB76-9328E29BB818}"/>
  <bookViews>
    <workbookView xWindow="4875" yWindow="30" windowWidth="24900" windowHeight="14760" firstSheet="5" activeTab="2" xr2:uid="{2D9BA33D-84B5-4BB6-81B6-97A8114937E8}"/>
  </bookViews>
  <sheets>
    <sheet name="세입" sheetId="1" r:id="rId1"/>
    <sheet name="세출" sheetId="2" r:id="rId2"/>
    <sheet name="재무상태표" sheetId="3" r:id="rId3"/>
    <sheet name="손익계산서" sheetId="4" r:id="rId4"/>
    <sheet name="현금 및 예금, 고정자산명세서" sheetId="5" r:id="rId5"/>
    <sheet name="후원금(품) 수입 및 사용 명세서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F27" i="5"/>
  <c r="F17" i="5"/>
  <c r="F13" i="1"/>
  <c r="F14" i="1"/>
  <c r="F15" i="1"/>
  <c r="F16" i="1"/>
  <c r="F17" i="1"/>
  <c r="F18" i="1"/>
  <c r="F19" i="1"/>
  <c r="F20" i="1"/>
  <c r="F21" i="1"/>
  <c r="F24" i="1"/>
  <c r="F25" i="1"/>
  <c r="F26" i="1"/>
  <c r="F27" i="1"/>
  <c r="F28" i="1"/>
  <c r="F8" i="2"/>
  <c r="F9" i="2"/>
  <c r="F10" i="2"/>
  <c r="F11" i="2"/>
  <c r="F13" i="2"/>
  <c r="F14" i="2"/>
  <c r="F15" i="2"/>
  <c r="F18" i="2"/>
  <c r="F19" i="2"/>
  <c r="F20" i="2"/>
  <c r="F21" i="2"/>
  <c r="F22" i="2"/>
  <c r="F23" i="2"/>
  <c r="F24" i="2"/>
  <c r="F25" i="2"/>
  <c r="F26" i="2"/>
  <c r="F27" i="2"/>
  <c r="E17" i="5"/>
  <c r="E27" i="5"/>
  <c r="F4" i="5"/>
  <c r="E4" i="5"/>
  <c r="C16" i="4"/>
  <c r="C25" i="4"/>
  <c r="C24" i="4"/>
  <c r="C21" i="4"/>
  <c r="C20" i="4"/>
  <c r="C19" i="4"/>
  <c r="D26" i="4" s="1"/>
  <c r="C9" i="4"/>
  <c r="C8" i="4"/>
  <c r="C5" i="4"/>
  <c r="D14" i="4" s="1"/>
  <c r="C11" i="4"/>
  <c r="C14" i="3"/>
  <c r="D16" i="3" s="1"/>
  <c r="C12" i="3"/>
  <c r="C8" i="3"/>
  <c r="C5" i="3"/>
  <c r="D10" i="3" s="1"/>
  <c r="E26" i="1"/>
  <c r="E25" i="1" s="1"/>
  <c r="E23" i="1"/>
  <c r="E20" i="1"/>
  <c r="E19" i="1" s="1"/>
  <c r="E17" i="1"/>
  <c r="E16" i="1" s="1"/>
  <c r="E14" i="1"/>
  <c r="E13" i="1" s="1"/>
  <c r="E26" i="2"/>
  <c r="E25" i="2" s="1"/>
  <c r="E22" i="2"/>
  <c r="E23" i="2"/>
  <c r="E20" i="2"/>
  <c r="E19" i="2" s="1"/>
  <c r="E17" i="2"/>
  <c r="E12" i="2"/>
  <c r="F12" i="2" s="1"/>
  <c r="E8" i="2"/>
  <c r="E7" i="2" s="1"/>
  <c r="F7" i="2" s="1"/>
  <c r="D25" i="2"/>
  <c r="D26" i="2"/>
  <c r="D23" i="2"/>
  <c r="D22" i="2" s="1"/>
  <c r="D19" i="2"/>
  <c r="D20" i="2"/>
  <c r="D17" i="2"/>
  <c r="D16" i="2" s="1"/>
  <c r="D12" i="2"/>
  <c r="D8" i="2"/>
  <c r="D7" i="2" s="1"/>
  <c r="D6" i="2" s="1"/>
  <c r="D26" i="1"/>
  <c r="D25" i="1" s="1"/>
  <c r="D23" i="1"/>
  <c r="D22" i="1" s="1"/>
  <c r="D20" i="1"/>
  <c r="D19" i="1" s="1"/>
  <c r="D17" i="1"/>
  <c r="D16" i="1" s="1"/>
  <c r="D14" i="1"/>
  <c r="D13" i="1" s="1"/>
  <c r="F17" i="2" l="1"/>
  <c r="E16" i="2"/>
  <c r="F16" i="2" s="1"/>
  <c r="E22" i="1"/>
  <c r="F22" i="1" s="1"/>
  <c r="F23" i="1"/>
  <c r="E12" i="1"/>
  <c r="F12" i="1" s="1"/>
  <c r="D12" i="1"/>
  <c r="E6" i="2"/>
  <c r="F6" i="2" s="1"/>
</calcChain>
</file>

<file path=xl/sharedStrings.xml><?xml version="1.0" encoding="utf-8"?>
<sst xmlns="http://schemas.openxmlformats.org/spreadsheetml/2006/main" count="233" uniqueCount="171">
  <si>
    <t>법  인  결  산</t>
    <phoneticPr fontId="1" type="noConversion"/>
  </si>
  <si>
    <t>1. 법인  회계</t>
    <phoneticPr fontId="1" type="noConversion"/>
  </si>
  <si>
    <t>가. 세입·세출 결산서(2023.1.1.~12.31)</t>
  </si>
  <si>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세입</t>
    </r>
    <phoneticPr fontId="1" type="noConversion"/>
  </si>
  <si>
    <t>(단위: 원)</t>
    <phoneticPr fontId="1" type="noConversion"/>
  </si>
  <si>
    <t>과    목</t>
  </si>
  <si>
    <t>2023예산액</t>
  </si>
  <si>
    <t>2023결산액</t>
  </si>
  <si>
    <t>증  감</t>
    <phoneticPr fontId="1" type="noConversion"/>
  </si>
  <si>
    <t>비고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</si>
  <si>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</si>
  <si>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</si>
  <si>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</si>
  <si>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합       계</t>
  </si>
  <si>
    <t>재산수입</t>
    <phoneticPr fontId="1" type="noConversion"/>
  </si>
  <si>
    <t>배당및이자수입</t>
    <phoneticPr fontId="1" type="noConversion"/>
  </si>
  <si>
    <t>후원금</t>
    <phoneticPr fontId="1" type="noConversion"/>
  </si>
  <si>
    <t>기부금</t>
    <phoneticPr fontId="1" type="noConversion"/>
  </si>
  <si>
    <t>지정후원금</t>
    <phoneticPr fontId="1" type="noConversion"/>
  </si>
  <si>
    <t>차입금</t>
    <phoneticPr fontId="1" type="noConversion"/>
  </si>
  <si>
    <t>이월금</t>
  </si>
  <si>
    <t>전년도이월금</t>
  </si>
  <si>
    <t>잡수입</t>
  </si>
  <si>
    <t>기타잡수입</t>
  </si>
  <si>
    <t>기타 예금이자수입</t>
  </si>
  <si>
    <t>②  세출</t>
    <phoneticPr fontId="1" type="noConversion"/>
  </si>
  <si>
    <t>(단위 : 원)</t>
    <phoneticPr fontId="1" type="noConversion"/>
  </si>
  <si>
    <t>과    목</t>
    <phoneticPr fontId="1" type="noConversion"/>
  </si>
  <si>
    <t>2023 예산액</t>
    <phoneticPr fontId="1" type="noConversion"/>
  </si>
  <si>
    <t>2023 결산액</t>
    <phoneticPr fontId="1" type="noConversion"/>
  </si>
  <si>
    <t>증감</t>
    <phoneticPr fontId="1" type="noConversion"/>
  </si>
  <si>
    <t>합     계</t>
  </si>
  <si>
    <t>사무비</t>
    <phoneticPr fontId="1" type="noConversion"/>
  </si>
  <si>
    <t>업무추진비</t>
  </si>
  <si>
    <t>기관운영비</t>
  </si>
  <si>
    <t>직책보조비</t>
    <phoneticPr fontId="1" type="noConversion"/>
  </si>
  <si>
    <t>대표 150만원*12
상임 150만원*12</t>
    <phoneticPr fontId="1" type="noConversion"/>
  </si>
  <si>
    <t>회의비</t>
    <phoneticPr fontId="1" type="noConversion"/>
  </si>
  <si>
    <t>운영비</t>
  </si>
  <si>
    <t>여비/교통비</t>
  </si>
  <si>
    <t>수용비 및 수수료</t>
    <phoneticPr fontId="1" type="noConversion"/>
  </si>
  <si>
    <t>제세공과금</t>
    <phoneticPr fontId="1" type="noConversion"/>
  </si>
  <si>
    <t>재산조성비</t>
    <phoneticPr fontId="1" type="noConversion"/>
  </si>
  <si>
    <t>시설비</t>
    <phoneticPr fontId="1" type="noConversion"/>
  </si>
  <si>
    <t>자산취득비</t>
    <phoneticPr fontId="1" type="noConversion"/>
  </si>
  <si>
    <t>전출금</t>
    <phoneticPr fontId="1" type="noConversion"/>
  </si>
  <si>
    <t>시설전출금</t>
    <phoneticPr fontId="1" type="noConversion"/>
  </si>
  <si>
    <t>잡지출</t>
    <phoneticPr fontId="1" type="noConversion"/>
  </si>
  <si>
    <t>예비비 및
 기타</t>
    <phoneticPr fontId="1" type="noConversion"/>
  </si>
  <si>
    <t>예비비 및 
기타</t>
    <phoneticPr fontId="1" type="noConversion"/>
  </si>
  <si>
    <t>예비비</t>
    <phoneticPr fontId="1" type="noConversion"/>
  </si>
  <si>
    <t>나. 재무상태표(2023.12.31 현재)</t>
    <phoneticPr fontId="1" type="noConversion"/>
  </si>
  <si>
    <t>과  목</t>
    <phoneticPr fontId="1" type="noConversion"/>
  </si>
  <si>
    <t>금   액</t>
    <phoneticPr fontId="1" type="noConversion"/>
  </si>
  <si>
    <t>1. 자산</t>
    <phoneticPr fontId="1" type="noConversion"/>
  </si>
  <si>
    <t>(1) 고정자산</t>
    <phoneticPr fontId="1" type="noConversion"/>
  </si>
  <si>
    <t xml:space="preserve">    가. 토지</t>
    <phoneticPr fontId="1" type="noConversion"/>
  </si>
  <si>
    <t xml:space="preserve">    나. 건물</t>
    <phoneticPr fontId="1" type="noConversion"/>
  </si>
  <si>
    <t>(2) 유동자산</t>
    <phoneticPr fontId="1" type="noConversion"/>
  </si>
  <si>
    <t xml:space="preserve">    가. 정기예금</t>
    <phoneticPr fontId="1" type="noConversion"/>
  </si>
  <si>
    <r>
      <rPr>
        <b/>
        <sz val="11"/>
        <color theme="1"/>
        <rFont val="맑은 고딕"/>
        <family val="3"/>
        <charset val="129"/>
      </rPr>
      <t xml:space="preserve">Ⅰ. </t>
    </r>
    <r>
      <rPr>
        <b/>
        <sz val="11"/>
        <color theme="1"/>
        <rFont val="맑은 고딕"/>
        <family val="2"/>
        <charset val="129"/>
        <scheme val="minor"/>
      </rPr>
      <t>자산총계</t>
    </r>
    <phoneticPr fontId="1" type="noConversion"/>
  </si>
  <si>
    <t>2. 부채와 자본</t>
    <phoneticPr fontId="1" type="noConversion"/>
  </si>
  <si>
    <t>(1) 고정부채</t>
    <phoneticPr fontId="1" type="noConversion"/>
  </si>
  <si>
    <t xml:space="preserve">   가. 개인차입금</t>
  </si>
  <si>
    <t>(2) 잉여금</t>
    <phoneticPr fontId="1" type="noConversion"/>
  </si>
  <si>
    <t xml:space="preserve">   나. 당기이월금</t>
    <phoneticPr fontId="1" type="noConversion"/>
  </si>
  <si>
    <t>Ⅱ. 부채와 자본총계</t>
    <phoneticPr fontId="1" type="noConversion"/>
  </si>
  <si>
    <t>다. 손익계산서(2023.01.01~12.31)</t>
    <phoneticPr fontId="1" type="noConversion"/>
  </si>
  <si>
    <t>금액</t>
    <phoneticPr fontId="1" type="noConversion"/>
  </si>
  <si>
    <t>1. 수입</t>
    <phoneticPr fontId="1" type="noConversion"/>
  </si>
  <si>
    <t xml:space="preserve">  (1) 기본재산수입</t>
    <phoneticPr fontId="1" type="noConversion"/>
  </si>
  <si>
    <t xml:space="preserve">     가. 재산매각수입</t>
    <phoneticPr fontId="1" type="noConversion"/>
  </si>
  <si>
    <t xml:space="preserve">     나. 배당 및 이자수입</t>
    <phoneticPr fontId="1" type="noConversion"/>
  </si>
  <si>
    <t xml:space="preserve">  (2) 후원금 수입</t>
    <phoneticPr fontId="1" type="noConversion"/>
  </si>
  <si>
    <t xml:space="preserve">  (3) 차입금</t>
    <phoneticPr fontId="1" type="noConversion"/>
  </si>
  <si>
    <t xml:space="preserve">  (4) 이월금</t>
    <phoneticPr fontId="1" type="noConversion"/>
  </si>
  <si>
    <t xml:space="preserve">  (5) 잡수입</t>
    <phoneticPr fontId="1" type="noConversion"/>
  </si>
  <si>
    <t xml:space="preserve">     가. 기타잡수입</t>
    <phoneticPr fontId="1" type="noConversion"/>
  </si>
  <si>
    <t xml:space="preserve">     나. 기타예금이자잡수입</t>
    <phoneticPr fontId="1" type="noConversion"/>
  </si>
  <si>
    <t>Ⅰ. 수입총계</t>
    <phoneticPr fontId="1" type="noConversion"/>
  </si>
  <si>
    <t>2. 지출</t>
    <phoneticPr fontId="1" type="noConversion"/>
  </si>
  <si>
    <t xml:space="preserve">  (1) 사무비</t>
    <phoneticPr fontId="1" type="noConversion"/>
  </si>
  <si>
    <t xml:space="preserve">     가. 업무추진비</t>
    <phoneticPr fontId="1" type="noConversion"/>
  </si>
  <si>
    <t xml:space="preserve">     나. 운영비</t>
    <phoneticPr fontId="1" type="noConversion"/>
  </si>
  <si>
    <t xml:space="preserve">  (2) 차입금상환</t>
    <phoneticPr fontId="1" type="noConversion"/>
  </si>
  <si>
    <t xml:space="preserve">  (3) 전출금</t>
    <phoneticPr fontId="1" type="noConversion"/>
  </si>
  <si>
    <t xml:space="preserve">  (4) 재산조성비</t>
    <phoneticPr fontId="1" type="noConversion"/>
  </si>
  <si>
    <t xml:space="preserve">     가. 건축비</t>
    <phoneticPr fontId="1" type="noConversion"/>
  </si>
  <si>
    <t xml:space="preserve">     나. 자산취득비</t>
    <phoneticPr fontId="1" type="noConversion"/>
  </si>
  <si>
    <t xml:space="preserve">  (5) 잡지출</t>
    <phoneticPr fontId="1" type="noConversion"/>
  </si>
  <si>
    <t xml:space="preserve">  (6) 예비비</t>
    <phoneticPr fontId="1" type="noConversion"/>
  </si>
  <si>
    <t>Ⅱ. 지출총계</t>
    <phoneticPr fontId="1" type="noConversion"/>
  </si>
  <si>
    <r>
      <rPr>
        <b/>
        <sz val="11"/>
        <color theme="1"/>
        <rFont val="맑은 고딕"/>
        <family val="3"/>
        <charset val="129"/>
      </rPr>
      <t xml:space="preserve">Ⅲ. </t>
    </r>
    <r>
      <rPr>
        <b/>
        <sz val="11"/>
        <color theme="1"/>
        <rFont val="맑은 고딕"/>
        <family val="3"/>
        <charset val="129"/>
        <scheme val="minor"/>
      </rPr>
      <t>당기이월금</t>
    </r>
    <phoneticPr fontId="1" type="noConversion"/>
  </si>
  <si>
    <t>라. 현금 및 예금 명세서 (2023.12.31. 현재)</t>
    <phoneticPr fontId="1" type="noConversion"/>
  </si>
  <si>
    <t>구분</t>
    <phoneticPr fontId="1" type="noConversion"/>
  </si>
  <si>
    <t>예금종류</t>
    <phoneticPr fontId="1" type="noConversion"/>
  </si>
  <si>
    <t>예치은행</t>
    <phoneticPr fontId="1" type="noConversion"/>
  </si>
  <si>
    <t>계좌번호</t>
    <phoneticPr fontId="1" type="noConversion"/>
  </si>
  <si>
    <t>전년도이월액(원)</t>
    <phoneticPr fontId="1" type="noConversion"/>
  </si>
  <si>
    <t>현재잔액(원)</t>
    <phoneticPr fontId="1" type="noConversion"/>
  </si>
  <si>
    <t>합    계</t>
    <phoneticPr fontId="1" type="noConversion"/>
  </si>
  <si>
    <t>예금</t>
    <phoneticPr fontId="1" type="noConversion"/>
  </si>
  <si>
    <t>기업종합</t>
    <phoneticPr fontId="1" type="noConversion"/>
  </si>
  <si>
    <t>국민은행</t>
    <phoneticPr fontId="1" type="noConversion"/>
  </si>
  <si>
    <t>079-25-0027-841</t>
    <phoneticPr fontId="1" type="noConversion"/>
  </si>
  <si>
    <t>후원전용</t>
  </si>
  <si>
    <t>보통예금</t>
    <phoneticPr fontId="1" type="noConversion"/>
  </si>
  <si>
    <t>069101-04-095699</t>
    <phoneticPr fontId="1" type="noConversion"/>
  </si>
  <si>
    <t>입출금자유</t>
  </si>
  <si>
    <t>특정신탁</t>
    <phoneticPr fontId="1" type="noConversion"/>
  </si>
  <si>
    <t>069149-74-057931</t>
    <phoneticPr fontId="1" type="noConversion"/>
  </si>
  <si>
    <t>특정신탁</t>
  </si>
  <si>
    <t>기업자유</t>
    <phoneticPr fontId="1" type="noConversion"/>
  </si>
  <si>
    <t>하나은행</t>
    <phoneticPr fontId="1" type="noConversion"/>
  </si>
  <si>
    <t>445-910016-85704</t>
    <phoneticPr fontId="1" type="noConversion"/>
  </si>
  <si>
    <t>219-910174-14152</t>
    <phoneticPr fontId="1" type="noConversion"/>
  </si>
  <si>
    <t>219-910175-16152</t>
    <phoneticPr fontId="1" type="noConversion"/>
  </si>
  <si>
    <t>마. 고정자산 명세서(2023.12.31. 현재)</t>
  </si>
  <si>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토지</t>
    </r>
    <phoneticPr fontId="1" type="noConversion"/>
  </si>
  <si>
    <t>소 재 지</t>
  </si>
  <si>
    <t>지 목</t>
  </si>
  <si>
    <r>
      <t>면적(</t>
    </r>
    <r>
      <rPr>
        <sz val="11"/>
        <color theme="1"/>
        <rFont val="맑은 고딕"/>
        <family val="3"/>
        <charset val="129"/>
      </rPr>
      <t>㎡)</t>
    </r>
    <phoneticPr fontId="1" type="noConversion"/>
  </si>
  <si>
    <t>평가액(원)</t>
    <phoneticPr fontId="1" type="noConversion"/>
  </si>
  <si>
    <t>취득일자</t>
    <phoneticPr fontId="1" type="noConversion"/>
  </si>
  <si>
    <t>계</t>
  </si>
  <si>
    <t>서울시 마포구 연남동 481-21</t>
    <phoneticPr fontId="1" type="noConversion"/>
  </si>
  <si>
    <t>대지</t>
  </si>
  <si>
    <t>2003.8.27</t>
  </si>
  <si>
    <t>경기도 의왕시 포일동 505-43</t>
    <phoneticPr fontId="1" type="noConversion"/>
  </si>
  <si>
    <t>잡종지</t>
  </si>
  <si>
    <t>1990.8.2</t>
  </si>
  <si>
    <t>경기도 의왕시 포일동 505-44</t>
    <phoneticPr fontId="1" type="noConversion"/>
  </si>
  <si>
    <t>경기도 의왕시 포일동 505-93</t>
    <phoneticPr fontId="1" type="noConversion"/>
  </si>
  <si>
    <t>임야</t>
  </si>
  <si>
    <t>경기도 남양주시 와부읍 월문리 산 40</t>
    <phoneticPr fontId="1" type="noConversion"/>
  </si>
  <si>
    <t>1983.12.21</t>
  </si>
  <si>
    <t>② 건물</t>
    <phoneticPr fontId="1" type="noConversion"/>
  </si>
  <si>
    <t>소재지</t>
    <phoneticPr fontId="1" type="noConversion"/>
  </si>
  <si>
    <t>구조</t>
    <phoneticPr fontId="1" type="noConversion"/>
  </si>
  <si>
    <t>계</t>
    <phoneticPr fontId="1" type="noConversion"/>
  </si>
  <si>
    <t>지상 3층</t>
    <phoneticPr fontId="1" type="noConversion"/>
  </si>
  <si>
    <t>2007.1.2</t>
    <phoneticPr fontId="1" type="noConversion"/>
  </si>
  <si>
    <t>경기도 의왕시 포일동 505-44</t>
  </si>
  <si>
    <t>지하1층/지상3층</t>
    <phoneticPr fontId="1" type="noConversion"/>
  </si>
  <si>
    <t>2013.8.3</t>
    <phoneticPr fontId="1" type="noConversion"/>
  </si>
  <si>
    <t>바. 후원금(품) 수입 및 사용 명세서(2023.1.1~12.31)</t>
    <phoneticPr fontId="1" type="noConversion"/>
  </si>
  <si>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후원금(금전) 수입명세서</t>
    </r>
    <phoneticPr fontId="1" type="noConversion"/>
  </si>
  <si>
    <t>순번</t>
    <phoneticPr fontId="1" type="noConversion"/>
  </si>
  <si>
    <t>발생일자</t>
    <phoneticPr fontId="1" type="noConversion"/>
  </si>
  <si>
    <t>후원금 
종류</t>
    <phoneticPr fontId="1" type="noConversion"/>
  </si>
  <si>
    <t>후원자 구분</t>
    <phoneticPr fontId="1" type="noConversion"/>
  </si>
  <si>
    <t>후원자</t>
    <phoneticPr fontId="1" type="noConversion"/>
  </si>
  <si>
    <t>내역</t>
    <phoneticPr fontId="1" type="noConversion"/>
  </si>
  <si>
    <t>금액(원)</t>
    <phoneticPr fontId="1" type="noConversion"/>
  </si>
  <si>
    <t>비영리
법인구분</t>
  </si>
  <si>
    <t>기타
내용</t>
    <phoneticPr fontId="1" type="noConversion"/>
  </si>
  <si>
    <t>모금자
기관여부</t>
    <phoneticPr fontId="1" type="noConversion"/>
  </si>
  <si>
    <t>기부금
단체여부</t>
    <phoneticPr fontId="1" type="noConversion"/>
  </si>
  <si>
    <t>② 후원금(물품) 수입명세서</t>
    <phoneticPr fontId="1" type="noConversion"/>
  </si>
  <si>
    <t>수량/단위</t>
  </si>
  <si>
    <t>상당금액
(원)</t>
  </si>
  <si>
    <t>비고</t>
  </si>
  <si>
    <t>③ 후원금(물품) 사용명세서</t>
    <phoneticPr fontId="1" type="noConversion"/>
  </si>
  <si>
    <t>사용일자</t>
    <phoneticPr fontId="1" type="noConversion"/>
  </si>
  <si>
    <t>사용내역</t>
    <phoneticPr fontId="1" type="noConversion"/>
  </si>
  <si>
    <t>결연후원금품여부</t>
    <phoneticPr fontId="1" type="noConversion"/>
  </si>
  <si>
    <t>산출기초</t>
  </si>
  <si>
    <t>④ 후원금(물품) 사용명세서</t>
    <phoneticPr fontId="1" type="noConversion"/>
  </si>
  <si>
    <t>사용처</t>
  </si>
  <si>
    <t>상당금액(원)</t>
  </si>
  <si>
    <t>⑤ 후원금 전용계좌 : 국민은행 /079-25-0024-841(복) 사랑의 세계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</si>
</sst>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2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>
      <alignment vertical="center"/>
    </xf>
    <xf numFmtId="0" fontId="3" fillId="0" borderId="12" xfId="0" applyFont="1" applyBorder="1">
      <alignment vertical="center"/>
    </xf>
    <xf numFmtId="0" fontId="0" fillId="0" borderId="13" xfId="0" applyBorder="1">
      <alignment vertical="center"/>
    </xf>
    <xf numFmtId="0" fontId="3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4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41" fontId="0" fillId="0" borderId="7" xfId="0" applyNumberFormat="1" applyBorder="1">
      <alignment vertical="center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vertical="center" wrapText="1"/>
    </xf>
    <xf numFmtId="41" fontId="0" fillId="0" borderId="0" xfId="1" applyFont="1">
      <alignment vertical="center"/>
    </xf>
    <xf numFmtId="41" fontId="0" fillId="0" borderId="1" xfId="1" applyFont="1" applyBorder="1">
      <alignment vertical="center"/>
    </xf>
    <xf numFmtId="41" fontId="0" fillId="0" borderId="12" xfId="1" applyFont="1" applyBorder="1" applyAlignment="1">
      <alignment horizontal="center" vertical="center" wrapText="1"/>
    </xf>
    <xf numFmtId="41" fontId="0" fillId="0" borderId="7" xfId="1" applyFont="1" applyBorder="1" applyAlignment="1">
      <alignment vertical="center" wrapText="1"/>
    </xf>
    <xf numFmtId="41" fontId="0" fillId="0" borderId="11" xfId="0" applyNumberFormat="1" applyBorder="1">
      <alignment vertical="center"/>
    </xf>
    <xf numFmtId="41" fontId="0" fillId="0" borderId="13" xfId="0" applyNumberFormat="1" applyBorder="1">
      <alignment vertical="center"/>
    </xf>
    <xf numFmtId="41" fontId="0" fillId="0" borderId="12" xfId="0" applyNumberFormat="1" applyBorder="1">
      <alignment vertical="center"/>
    </xf>
    <xf numFmtId="41" fontId="5" fillId="0" borderId="7" xfId="0" applyNumberFormat="1" applyFont="1" applyBorder="1">
      <alignment vertical="center"/>
    </xf>
    <xf numFmtId="41" fontId="5" fillId="0" borderId="17" xfId="0" applyNumberFormat="1" applyFont="1" applyBorder="1">
      <alignment vertical="center"/>
    </xf>
    <xf numFmtId="41" fontId="5" fillId="0" borderId="6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16" xfId="0" applyFont="1" applyBorder="1">
      <alignment vertical="center"/>
    </xf>
    <xf numFmtId="41" fontId="7" fillId="0" borderId="16" xfId="0" applyNumberFormat="1" applyFont="1" applyBorder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18" xfId="0" applyNumberFormat="1" applyBorder="1">
      <alignment vertical="center"/>
    </xf>
    <xf numFmtId="41" fontId="0" fillId="0" borderId="6" xfId="1" applyFont="1" applyBorder="1">
      <alignment vertical="center"/>
    </xf>
    <xf numFmtId="41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5" fillId="0" borderId="12" xfId="0" applyFont="1" applyBorder="1">
      <alignment vertical="center"/>
    </xf>
    <xf numFmtId="0" fontId="0" fillId="0" borderId="1" xfId="0" applyBorder="1" applyAlignment="1">
      <alignment vertical="center" wrapText="1"/>
    </xf>
    <xf numFmtId="0" fontId="10" fillId="0" borderId="0" xfId="0" applyFont="1">
      <alignment vertical="center"/>
    </xf>
    <xf numFmtId="41" fontId="10" fillId="0" borderId="0" xfId="1" applyFont="1">
      <alignment vertical="center"/>
    </xf>
    <xf numFmtId="0" fontId="11" fillId="0" borderId="0" xfId="0" applyFont="1">
      <alignment vertical="center"/>
    </xf>
    <xf numFmtId="41" fontId="11" fillId="0" borderId="0" xfId="1" applyFont="1">
      <alignment vertical="center"/>
    </xf>
    <xf numFmtId="0" fontId="12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9" xfId="0" applyBorder="1">
      <alignment vertical="center"/>
    </xf>
    <xf numFmtId="41" fontId="0" fillId="0" borderId="29" xfId="1" applyFont="1" applyBorder="1">
      <alignment vertical="center"/>
    </xf>
    <xf numFmtId="0" fontId="0" fillId="0" borderId="30" xfId="0" applyBorder="1">
      <alignment vertical="center"/>
    </xf>
    <xf numFmtId="0" fontId="14" fillId="0" borderId="0" xfId="0" applyFont="1">
      <alignment vertical="center"/>
    </xf>
    <xf numFmtId="41" fontId="14" fillId="0" borderId="0" xfId="1" applyFo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41" fontId="0" fillId="0" borderId="43" xfId="1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41" fontId="0" fillId="0" borderId="12" xfId="0" applyNumberFormat="1" applyBorder="1" applyAlignment="1">
      <alignment horizontal="center" vertical="center" wrapText="1"/>
    </xf>
    <xf numFmtId="41" fontId="0" fillId="0" borderId="7" xfId="0" applyNumberFormat="1" applyBorder="1" applyAlignment="1">
      <alignment vertical="center" wrapText="1"/>
    </xf>
    <xf numFmtId="41" fontId="0" fillId="0" borderId="43" xfId="0" applyNumberFormat="1" applyBorder="1" applyAlignment="1">
      <alignment vertical="center" wrapText="1"/>
    </xf>
    <xf numFmtId="41" fontId="0" fillId="0" borderId="3" xfId="0" applyNumberFormat="1" applyBorder="1">
      <alignment vertical="center"/>
    </xf>
    <xf numFmtId="41" fontId="0" fillId="0" borderId="45" xfId="0" applyNumberFormat="1" applyBorder="1">
      <alignment vertical="center"/>
    </xf>
    <xf numFmtId="0" fontId="15" fillId="0" borderId="39" xfId="0" applyFont="1" applyBorder="1" applyAlignment="1">
      <alignment vertical="center" wrapText="1"/>
    </xf>
    <xf numFmtId="41" fontId="7" fillId="0" borderId="46" xfId="0" applyNumberFormat="1" applyFont="1" applyBorder="1">
      <alignment vertical="center"/>
    </xf>
    <xf numFmtId="41" fontId="14" fillId="0" borderId="0" xfId="0" applyNumberFormat="1" applyFont="1">
      <alignment vertical="center"/>
    </xf>
    <xf numFmtId="41" fontId="11" fillId="0" borderId="0" xfId="0" applyNumberFormat="1" applyFont="1">
      <alignment vertical="center"/>
    </xf>
    <xf numFmtId="0" fontId="0" fillId="0" borderId="39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41" fontId="0" fillId="0" borderId="43" xfId="0" applyNumberFormat="1" applyBorder="1">
      <alignment vertical="center"/>
    </xf>
    <xf numFmtId="41" fontId="5" fillId="0" borderId="43" xfId="0" applyNumberFormat="1" applyFont="1" applyBorder="1">
      <alignment vertical="center"/>
    </xf>
    <xf numFmtId="0" fontId="0" fillId="0" borderId="44" xfId="0" applyBorder="1" applyAlignment="1">
      <alignment horizontal="center" vertical="center"/>
    </xf>
    <xf numFmtId="41" fontId="5" fillId="0" borderId="12" xfId="0" applyNumberFormat="1" applyFont="1" applyBorder="1">
      <alignment vertical="center"/>
    </xf>
    <xf numFmtId="0" fontId="0" fillId="0" borderId="37" xfId="0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1" fontId="0" fillId="0" borderId="52" xfId="0" applyNumberForma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0" fillId="0" borderId="29" xfId="0" applyBorder="1" applyAlignment="1">
      <alignment horizontal="center" vertical="center"/>
    </xf>
    <xf numFmtId="41" fontId="0" fillId="0" borderId="29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57" xfId="0" applyBorder="1" applyAlignment="1">
      <alignment horizontal="center" vertical="center"/>
    </xf>
    <xf numFmtId="41" fontId="0" fillId="0" borderId="5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0" fontId="0" fillId="0" borderId="60" xfId="0" applyBorder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77" fontId="0" fillId="0" borderId="29" xfId="0" applyNumberFormat="1" applyBorder="1">
      <alignment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0" fillId="0" borderId="12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44" xfId="0" applyBorder="1">
      <alignment vertical="center"/>
    </xf>
    <xf numFmtId="0" fontId="5" fillId="0" borderId="41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9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0" xfId="0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4" xfId="0" applyBorder="1">
      <alignment vertical="center"/>
    </xf>
    <xf numFmtId="0" fontId="0" fillId="0" borderId="61" xfId="0" applyBorder="1">
      <alignment vertical="center"/>
    </xf>
    <xf numFmtId="41" fontId="5" fillId="0" borderId="4" xfId="0" applyNumberFormat="1" applyFont="1" applyBorder="1" applyAlignment="1">
      <alignment horizontal="right" vertical="center"/>
    </xf>
    <xf numFmtId="0" fontId="0" fillId="0" borderId="7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1" fontId="0" fillId="0" borderId="67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4" xfId="0" applyNumberFormat="1" applyBorder="1">
      <alignment vertical="center"/>
    </xf>
    <xf numFmtId="0" fontId="0" fillId="0" borderId="49" xfId="0" applyBorder="1" applyAlignment="1">
      <alignment horizontal="center" vertical="center" wrapText="1"/>
    </xf>
    <xf numFmtId="41" fontId="0" fillId="0" borderId="21" xfId="1" applyFont="1" applyBorder="1" applyAlignment="1">
      <alignment horizontal="center" vertical="center"/>
    </xf>
    <xf numFmtId="41" fontId="0" fillId="0" borderId="65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38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1" fontId="0" fillId="0" borderId="11" xfId="1" applyFont="1" applyBorder="1" applyAlignment="1">
      <alignment horizontal="center" vertical="center" wrapText="1"/>
    </xf>
    <xf numFmtId="41" fontId="0" fillId="0" borderId="62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1" xfId="0" applyBorder="1" applyAlignment="1">
      <alignment horizontal="center" vertical="top" wrapText="1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2513B-E366-43E1-B2EA-36CB2FB5E9AA}">
  <sheetPr>
    <pageSetUpPr fitToPage="1"/>
  </sheetPr>
  <dimension ref="A2:G29"/>
  <sheetViews>
    <sheetView topLeftCell="A9" workbookViewId="0">
      <selection activeCell="E12" sqref="E12"/>
    </sheetView>
  </sheetViews>
  <sheetFormatPr defaultRowHeight="16.5"/>
  <cols>
    <col min="1" max="1" width="11.25" customWidth="1"/>
    <col min="2" max="2" width="11.5" customWidth="1"/>
    <col min="3" max="3" width="16.75" customWidth="1"/>
    <col min="4" max="4" width="15.75" style="26" customWidth="1"/>
    <col min="5" max="5" width="14.5" style="26" customWidth="1"/>
    <col min="6" max="6" width="12.625" customWidth="1"/>
    <col min="7" max="7" width="10.5" customWidth="1"/>
  </cols>
  <sheetData>
    <row r="2" spans="1:7" ht="31.5">
      <c r="A2" s="137" t="s">
        <v>0</v>
      </c>
      <c r="B2" s="138"/>
      <c r="C2" s="138"/>
      <c r="D2" s="138"/>
      <c r="E2" s="138"/>
      <c r="F2" s="138"/>
      <c r="G2" s="138"/>
    </row>
    <row r="4" spans="1:7" s="46" customFormat="1" ht="20.25">
      <c r="A4" s="46" t="s">
        <v>1</v>
      </c>
      <c r="D4" s="47"/>
      <c r="E4" s="47"/>
    </row>
    <row r="5" spans="1:7" s="46" customFormat="1" ht="20.25">
      <c r="D5" s="47"/>
      <c r="E5" s="47"/>
    </row>
    <row r="6" spans="1:7" s="48" customFormat="1" ht="21.75" customHeight="1">
      <c r="A6" s="48" t="s">
        <v>2</v>
      </c>
      <c r="D6" s="49"/>
      <c r="E6" s="49"/>
    </row>
    <row r="7" spans="1:7" s="48" customFormat="1" ht="21.75" customHeight="1">
      <c r="D7" s="49"/>
      <c r="E7" s="49"/>
    </row>
    <row r="8" spans="1:7" s="48" customFormat="1" ht="21" customHeight="1">
      <c r="A8" s="50" t="s">
        <v>3</v>
      </c>
      <c r="D8" s="49"/>
      <c r="E8" s="49"/>
    </row>
    <row r="9" spans="1:7" ht="17.25" thickBot="1">
      <c r="G9" s="14" t="s">
        <v>4</v>
      </c>
    </row>
    <row r="10" spans="1:7" ht="20.100000000000001" customHeight="1" thickTop="1">
      <c r="A10" s="143" t="s">
        <v>5</v>
      </c>
      <c r="B10" s="133"/>
      <c r="C10" s="133"/>
      <c r="D10" s="131" t="s">
        <v>6</v>
      </c>
      <c r="E10" s="131" t="s">
        <v>7</v>
      </c>
      <c r="F10" s="133" t="s">
        <v>8</v>
      </c>
      <c r="G10" s="135" t="s">
        <v>9</v>
      </c>
    </row>
    <row r="11" spans="1:7" ht="20.100000000000001" customHeight="1" thickBot="1">
      <c r="A11" s="125" t="s">
        <v>10</v>
      </c>
      <c r="B11" s="126" t="s">
        <v>11</v>
      </c>
      <c r="C11" s="126" t="s">
        <v>12</v>
      </c>
      <c r="D11" s="132"/>
      <c r="E11" s="132"/>
      <c r="F11" s="134"/>
      <c r="G11" s="136"/>
    </row>
    <row r="12" spans="1:7" ht="20.100000000000001" customHeight="1" thickTop="1">
      <c r="A12" s="144" t="s">
        <v>13</v>
      </c>
      <c r="B12" s="145"/>
      <c r="C12" s="146"/>
      <c r="D12" s="127">
        <f>SUM(D13,D16,D19,D22,D25)</f>
        <v>67755160</v>
      </c>
      <c r="E12" s="128">
        <f>SUM(E13,E16,E19,E22,E25)</f>
        <v>74910543</v>
      </c>
      <c r="F12" s="129">
        <f>E12-D12</f>
        <v>7155383</v>
      </c>
      <c r="G12" s="90"/>
    </row>
    <row r="13" spans="1:7" ht="20.100000000000001" customHeight="1">
      <c r="A13" s="139" t="s">
        <v>14</v>
      </c>
      <c r="B13" s="3"/>
      <c r="C13" s="3"/>
      <c r="D13" s="27">
        <f>D14</f>
        <v>45000000</v>
      </c>
      <c r="E13" s="27">
        <f>E14</f>
        <v>55617930</v>
      </c>
      <c r="F13" s="42">
        <f t="shared" ref="F13:F28" si="0">E13-D13</f>
        <v>10617930</v>
      </c>
      <c r="G13" s="51"/>
    </row>
    <row r="14" spans="1:7" ht="20.100000000000001" customHeight="1">
      <c r="A14" s="140"/>
      <c r="B14" s="2" t="s">
        <v>14</v>
      </c>
      <c r="C14" s="2"/>
      <c r="D14" s="27">
        <f>D15</f>
        <v>45000000</v>
      </c>
      <c r="E14" s="27">
        <f>E15</f>
        <v>55617930</v>
      </c>
      <c r="F14" s="42">
        <f t="shared" si="0"/>
        <v>10617930</v>
      </c>
      <c r="G14" s="51"/>
    </row>
    <row r="15" spans="1:7" ht="20.100000000000001" customHeight="1">
      <c r="A15" s="141"/>
      <c r="B15" s="2"/>
      <c r="C15" s="2" t="s">
        <v>15</v>
      </c>
      <c r="D15" s="27">
        <v>45000000</v>
      </c>
      <c r="E15" s="27">
        <v>55617930</v>
      </c>
      <c r="F15" s="42">
        <f t="shared" si="0"/>
        <v>10617930</v>
      </c>
      <c r="G15" s="51"/>
    </row>
    <row r="16" spans="1:7" ht="20.100000000000001" customHeight="1">
      <c r="A16" s="139" t="s">
        <v>16</v>
      </c>
      <c r="B16" s="2"/>
      <c r="C16" s="2"/>
      <c r="D16" s="27">
        <f>D17</f>
        <v>1000000</v>
      </c>
      <c r="E16" s="27">
        <f>E17</f>
        <v>0</v>
      </c>
      <c r="F16" s="42">
        <f t="shared" si="0"/>
        <v>-1000000</v>
      </c>
      <c r="G16" s="51"/>
    </row>
    <row r="17" spans="1:7" ht="20.100000000000001" customHeight="1">
      <c r="A17" s="140"/>
      <c r="B17" s="2" t="s">
        <v>17</v>
      </c>
      <c r="C17" s="2"/>
      <c r="D17" s="27">
        <f>D18</f>
        <v>1000000</v>
      </c>
      <c r="E17" s="27">
        <f>E18</f>
        <v>0</v>
      </c>
      <c r="F17" s="42">
        <f t="shared" si="0"/>
        <v>-1000000</v>
      </c>
      <c r="G17" s="51"/>
    </row>
    <row r="18" spans="1:7" ht="20.100000000000001" customHeight="1">
      <c r="A18" s="141"/>
      <c r="B18" s="2"/>
      <c r="C18" s="2" t="s">
        <v>18</v>
      </c>
      <c r="D18" s="27">
        <v>1000000</v>
      </c>
      <c r="E18" s="27">
        <v>0</v>
      </c>
      <c r="F18" s="42">
        <f t="shared" si="0"/>
        <v>-1000000</v>
      </c>
      <c r="G18" s="51"/>
    </row>
    <row r="19" spans="1:7" ht="20.100000000000001" customHeight="1">
      <c r="A19" s="139" t="s">
        <v>19</v>
      </c>
      <c r="B19" s="2"/>
      <c r="C19" s="2"/>
      <c r="D19" s="27">
        <f>D20</f>
        <v>0</v>
      </c>
      <c r="E19" s="27">
        <f>E20</f>
        <v>0</v>
      </c>
      <c r="F19" s="42">
        <f t="shared" si="0"/>
        <v>0</v>
      </c>
      <c r="G19" s="51"/>
    </row>
    <row r="20" spans="1:7" ht="20.100000000000001" customHeight="1">
      <c r="A20" s="140"/>
      <c r="B20" s="2" t="s">
        <v>19</v>
      </c>
      <c r="C20" s="2"/>
      <c r="D20" s="27">
        <f>D21</f>
        <v>0</v>
      </c>
      <c r="E20" s="27">
        <f>E21</f>
        <v>0</v>
      </c>
      <c r="F20" s="42">
        <f t="shared" si="0"/>
        <v>0</v>
      </c>
      <c r="G20" s="51"/>
    </row>
    <row r="21" spans="1:7" ht="20.100000000000001" customHeight="1">
      <c r="A21" s="141"/>
      <c r="B21" s="2"/>
      <c r="C21" s="2" t="s">
        <v>19</v>
      </c>
      <c r="D21" s="27">
        <v>0</v>
      </c>
      <c r="E21" s="27">
        <v>0</v>
      </c>
      <c r="F21" s="42">
        <f t="shared" si="0"/>
        <v>0</v>
      </c>
      <c r="G21" s="51"/>
    </row>
    <row r="22" spans="1:7" ht="20.100000000000001" customHeight="1">
      <c r="A22" s="139" t="s">
        <v>20</v>
      </c>
      <c r="B22" s="2"/>
      <c r="C22" s="2"/>
      <c r="D22" s="27">
        <f>D23</f>
        <v>21655160</v>
      </c>
      <c r="E22" s="27">
        <f>E23</f>
        <v>19271550</v>
      </c>
      <c r="F22" s="42">
        <f t="shared" si="0"/>
        <v>-2383610</v>
      </c>
      <c r="G22" s="51"/>
    </row>
    <row r="23" spans="1:7" ht="20.100000000000001" customHeight="1">
      <c r="A23" s="140"/>
      <c r="B23" s="2" t="s">
        <v>20</v>
      </c>
      <c r="C23" s="2"/>
      <c r="D23" s="27">
        <f>D24</f>
        <v>21655160</v>
      </c>
      <c r="E23" s="27">
        <f>E24</f>
        <v>19271550</v>
      </c>
      <c r="F23" s="42">
        <f t="shared" si="0"/>
        <v>-2383610</v>
      </c>
      <c r="G23" s="51"/>
    </row>
    <row r="24" spans="1:7" ht="20.100000000000001" customHeight="1">
      <c r="A24" s="141"/>
      <c r="B24" s="2"/>
      <c r="C24" s="2" t="s">
        <v>21</v>
      </c>
      <c r="D24" s="27">
        <v>21655160</v>
      </c>
      <c r="E24" s="27">
        <v>19271550</v>
      </c>
      <c r="F24" s="42">
        <f t="shared" si="0"/>
        <v>-2383610</v>
      </c>
      <c r="G24" s="51"/>
    </row>
    <row r="25" spans="1:7" ht="20.100000000000001" customHeight="1">
      <c r="A25" s="139" t="s">
        <v>22</v>
      </c>
      <c r="B25" s="2"/>
      <c r="C25" s="2"/>
      <c r="D25" s="27">
        <f>D26</f>
        <v>100000</v>
      </c>
      <c r="E25" s="27">
        <f>E26</f>
        <v>21063</v>
      </c>
      <c r="F25" s="42">
        <f t="shared" si="0"/>
        <v>-78937</v>
      </c>
      <c r="G25" s="51"/>
    </row>
    <row r="26" spans="1:7" ht="20.100000000000001" customHeight="1">
      <c r="A26" s="140"/>
      <c r="B26" s="2" t="s">
        <v>22</v>
      </c>
      <c r="C26" s="2"/>
      <c r="D26" s="27">
        <f>SUM(D27:D28)</f>
        <v>100000</v>
      </c>
      <c r="E26" s="27">
        <f>SUM(E27:E28)</f>
        <v>21063</v>
      </c>
      <c r="F26" s="42">
        <f t="shared" si="0"/>
        <v>-78937</v>
      </c>
      <c r="G26" s="51"/>
    </row>
    <row r="27" spans="1:7" ht="20.100000000000001" customHeight="1">
      <c r="A27" s="140"/>
      <c r="B27" s="2"/>
      <c r="C27" s="2" t="s">
        <v>23</v>
      </c>
      <c r="D27" s="27">
        <v>50000</v>
      </c>
      <c r="E27" s="27">
        <v>0</v>
      </c>
      <c r="F27" s="65">
        <f t="shared" si="0"/>
        <v>-50000</v>
      </c>
      <c r="G27" s="51"/>
    </row>
    <row r="28" spans="1:7" ht="20.100000000000001" customHeight="1" thickBot="1">
      <c r="A28" s="142"/>
      <c r="B28" s="52"/>
      <c r="C28" s="52" t="s">
        <v>24</v>
      </c>
      <c r="D28" s="53">
        <v>50000</v>
      </c>
      <c r="E28" s="53">
        <v>21063</v>
      </c>
      <c r="F28" s="66">
        <f t="shared" si="0"/>
        <v>-28937</v>
      </c>
      <c r="G28" s="54"/>
    </row>
    <row r="29" spans="1:7" ht="17.25" thickTop="1"/>
  </sheetData>
  <mergeCells count="12">
    <mergeCell ref="A22:A24"/>
    <mergeCell ref="A25:A28"/>
    <mergeCell ref="A10:C10"/>
    <mergeCell ref="A12:C12"/>
    <mergeCell ref="A13:A15"/>
    <mergeCell ref="A16:A18"/>
    <mergeCell ref="A19:A21"/>
    <mergeCell ref="D10:D11"/>
    <mergeCell ref="E10:E11"/>
    <mergeCell ref="F10:F11"/>
    <mergeCell ref="G10:G11"/>
    <mergeCell ref="A2:G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18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F000-3AB0-4E8D-8ED2-5006D5B1EFC4}">
  <dimension ref="A2:G28"/>
  <sheetViews>
    <sheetView workbookViewId="0">
      <selection activeCell="E15" sqref="E15"/>
    </sheetView>
  </sheetViews>
  <sheetFormatPr defaultRowHeight="16.5"/>
  <cols>
    <col min="1" max="1" width="11.375" customWidth="1"/>
    <col min="2" max="2" width="11.875" customWidth="1"/>
    <col min="3" max="3" width="13.125" customWidth="1"/>
    <col min="4" max="4" width="13.25" style="26" customWidth="1"/>
    <col min="5" max="5" width="13.125" style="26" customWidth="1"/>
    <col min="6" max="6" width="14.875" customWidth="1"/>
    <col min="7" max="7" width="12.625" customWidth="1"/>
  </cols>
  <sheetData>
    <row r="2" spans="1:7" s="55" customFormat="1" ht="17.25">
      <c r="A2" s="50" t="s">
        <v>25</v>
      </c>
      <c r="D2" s="56"/>
      <c r="E2" s="56"/>
    </row>
    <row r="3" spans="1:7" ht="17.25" thickBot="1">
      <c r="G3" s="14" t="s">
        <v>26</v>
      </c>
    </row>
    <row r="4" spans="1:7" ht="20.100000000000001" customHeight="1" thickTop="1">
      <c r="A4" s="152" t="s">
        <v>27</v>
      </c>
      <c r="B4" s="153"/>
      <c r="C4" s="154"/>
      <c r="D4" s="155" t="s">
        <v>28</v>
      </c>
      <c r="E4" s="155" t="s">
        <v>29</v>
      </c>
      <c r="F4" s="157" t="s">
        <v>30</v>
      </c>
      <c r="G4" s="147" t="s">
        <v>9</v>
      </c>
    </row>
    <row r="5" spans="1:7" ht="20.100000000000001" customHeight="1" thickBot="1">
      <c r="A5" s="130" t="s">
        <v>10</v>
      </c>
      <c r="B5" s="104" t="s">
        <v>11</v>
      </c>
      <c r="C5" s="104" t="s">
        <v>12</v>
      </c>
      <c r="D5" s="156"/>
      <c r="E5" s="156"/>
      <c r="F5" s="158"/>
      <c r="G5" s="148"/>
    </row>
    <row r="6" spans="1:7" ht="20.100000000000001" customHeight="1" thickTop="1">
      <c r="A6" s="160" t="s">
        <v>31</v>
      </c>
      <c r="B6" s="161"/>
      <c r="C6" s="162"/>
      <c r="D6" s="28">
        <f>SUM(D7,D16,D19,D22,D25)</f>
        <v>67755160</v>
      </c>
      <c r="E6" s="28">
        <f>SUM(E7,E16,E19,E22,E25)</f>
        <v>44388620</v>
      </c>
      <c r="F6" s="62">
        <f>E6-D6</f>
        <v>-23366540</v>
      </c>
      <c r="G6" s="57"/>
    </row>
    <row r="7" spans="1:7" ht="20.100000000000001" customHeight="1">
      <c r="A7" s="149" t="s">
        <v>32</v>
      </c>
      <c r="B7" s="4"/>
      <c r="C7" s="4"/>
      <c r="D7" s="29">
        <f>SUM(D8,D12)</f>
        <v>54900000</v>
      </c>
      <c r="E7" s="29">
        <f>SUM(E8,E12)</f>
        <v>42938620</v>
      </c>
      <c r="F7" s="63">
        <f>E7-D7</f>
        <v>-11961380</v>
      </c>
      <c r="G7" s="58"/>
    </row>
    <row r="8" spans="1:7" ht="20.100000000000001" customHeight="1">
      <c r="A8" s="150"/>
      <c r="B8" s="157" t="s">
        <v>33</v>
      </c>
      <c r="C8" s="4"/>
      <c r="D8" s="29">
        <f>SUM(D9:D11)</f>
        <v>46800000</v>
      </c>
      <c r="E8" s="29">
        <f>SUM(E9:E11)</f>
        <v>38026000</v>
      </c>
      <c r="F8" s="63">
        <f t="shared" ref="F8:F27" si="0">E8-D8</f>
        <v>-8774000</v>
      </c>
      <c r="G8" s="58"/>
    </row>
    <row r="9" spans="1:7" ht="20.100000000000001" customHeight="1">
      <c r="A9" s="150"/>
      <c r="B9" s="163"/>
      <c r="C9" s="4" t="s">
        <v>34</v>
      </c>
      <c r="D9" s="29">
        <v>4800000</v>
      </c>
      <c r="E9" s="29">
        <v>100000</v>
      </c>
      <c r="F9" s="63">
        <f t="shared" si="0"/>
        <v>-4700000</v>
      </c>
      <c r="G9" s="58"/>
    </row>
    <row r="10" spans="1:7" ht="32.25" customHeight="1">
      <c r="A10" s="150"/>
      <c r="B10" s="163"/>
      <c r="C10" s="4" t="s">
        <v>35</v>
      </c>
      <c r="D10" s="29">
        <v>36000000</v>
      </c>
      <c r="E10" s="29">
        <v>36000000</v>
      </c>
      <c r="F10" s="63">
        <f t="shared" si="0"/>
        <v>0</v>
      </c>
      <c r="G10" s="67" t="s">
        <v>36</v>
      </c>
    </row>
    <row r="11" spans="1:7" ht="20.100000000000001" customHeight="1">
      <c r="A11" s="150"/>
      <c r="B11" s="164"/>
      <c r="C11" s="4" t="s">
        <v>37</v>
      </c>
      <c r="D11" s="29">
        <v>6000000</v>
      </c>
      <c r="E11" s="29">
        <v>1926000</v>
      </c>
      <c r="F11" s="63">
        <f t="shared" si="0"/>
        <v>-4074000</v>
      </c>
      <c r="G11" s="58"/>
    </row>
    <row r="12" spans="1:7" ht="20.100000000000001" customHeight="1">
      <c r="A12" s="150"/>
      <c r="B12" s="157" t="s">
        <v>38</v>
      </c>
      <c r="C12" s="4"/>
      <c r="D12" s="29">
        <f>SUM(D13:D15)</f>
        <v>8100000</v>
      </c>
      <c r="E12" s="29">
        <f>SUM(E13:E15)</f>
        <v>4912620</v>
      </c>
      <c r="F12" s="63">
        <f t="shared" si="0"/>
        <v>-3187380</v>
      </c>
      <c r="G12" s="58"/>
    </row>
    <row r="13" spans="1:7" ht="20.100000000000001" customHeight="1">
      <c r="A13" s="150"/>
      <c r="B13" s="163"/>
      <c r="C13" s="4" t="s">
        <v>39</v>
      </c>
      <c r="D13" s="29">
        <v>500000</v>
      </c>
      <c r="E13" s="29">
        <v>0</v>
      </c>
      <c r="F13" s="63">
        <f t="shared" si="0"/>
        <v>-500000</v>
      </c>
      <c r="G13" s="58"/>
    </row>
    <row r="14" spans="1:7" ht="31.5" customHeight="1">
      <c r="A14" s="150"/>
      <c r="B14" s="163"/>
      <c r="C14" s="4" t="s">
        <v>40</v>
      </c>
      <c r="D14" s="29">
        <v>3600000</v>
      </c>
      <c r="E14" s="29">
        <v>1890100</v>
      </c>
      <c r="F14" s="63">
        <f t="shared" si="0"/>
        <v>-1709900</v>
      </c>
      <c r="G14" s="58"/>
    </row>
    <row r="15" spans="1:7" ht="20.100000000000001" customHeight="1">
      <c r="A15" s="159"/>
      <c r="B15" s="164"/>
      <c r="C15" s="4" t="s">
        <v>41</v>
      </c>
      <c r="D15" s="29">
        <v>4000000</v>
      </c>
      <c r="E15" s="29">
        <v>3022520</v>
      </c>
      <c r="F15" s="63">
        <f t="shared" si="0"/>
        <v>-977480</v>
      </c>
      <c r="G15" s="58"/>
    </row>
    <row r="16" spans="1:7" ht="20.100000000000001" customHeight="1">
      <c r="A16" s="149" t="s">
        <v>42</v>
      </c>
      <c r="B16" s="4"/>
      <c r="C16" s="4"/>
      <c r="D16" s="29">
        <f>D17</f>
        <v>1500000</v>
      </c>
      <c r="E16" s="29">
        <f>E17</f>
        <v>0</v>
      </c>
      <c r="F16" s="63">
        <f t="shared" si="0"/>
        <v>-1500000</v>
      </c>
      <c r="G16" s="58"/>
    </row>
    <row r="17" spans="1:7" ht="20.100000000000001" customHeight="1">
      <c r="A17" s="150"/>
      <c r="B17" s="4" t="s">
        <v>43</v>
      </c>
      <c r="C17" s="4"/>
      <c r="D17" s="29">
        <f>D18</f>
        <v>1500000</v>
      </c>
      <c r="E17" s="29">
        <f>E18</f>
        <v>0</v>
      </c>
      <c r="F17" s="63">
        <f t="shared" si="0"/>
        <v>-1500000</v>
      </c>
      <c r="G17" s="58"/>
    </row>
    <row r="18" spans="1:7" ht="20.100000000000001" customHeight="1">
      <c r="A18" s="159"/>
      <c r="B18" s="4"/>
      <c r="C18" s="4" t="s">
        <v>44</v>
      </c>
      <c r="D18" s="29">
        <v>1500000</v>
      </c>
      <c r="E18" s="29">
        <v>0</v>
      </c>
      <c r="F18" s="63">
        <f t="shared" si="0"/>
        <v>-1500000</v>
      </c>
      <c r="G18" s="58"/>
    </row>
    <row r="19" spans="1:7" ht="20.100000000000001" customHeight="1">
      <c r="A19" s="149" t="s">
        <v>45</v>
      </c>
      <c r="B19" s="4"/>
      <c r="C19" s="4"/>
      <c r="D19" s="29">
        <f>D20</f>
        <v>7200000</v>
      </c>
      <c r="E19" s="29">
        <f>E20</f>
        <v>1450000</v>
      </c>
      <c r="F19" s="63">
        <f t="shared" si="0"/>
        <v>-5750000</v>
      </c>
      <c r="G19" s="58"/>
    </row>
    <row r="20" spans="1:7" ht="20.100000000000001" customHeight="1">
      <c r="A20" s="150"/>
      <c r="B20" s="4" t="s">
        <v>45</v>
      </c>
      <c r="C20" s="4"/>
      <c r="D20" s="29">
        <f>D21</f>
        <v>7200000</v>
      </c>
      <c r="E20" s="29">
        <f>E21</f>
        <v>1450000</v>
      </c>
      <c r="F20" s="63">
        <f t="shared" si="0"/>
        <v>-5750000</v>
      </c>
      <c r="G20" s="58"/>
    </row>
    <row r="21" spans="1:7" ht="20.100000000000001" customHeight="1">
      <c r="A21" s="159"/>
      <c r="B21" s="4"/>
      <c r="C21" s="4" t="s">
        <v>46</v>
      </c>
      <c r="D21" s="29">
        <v>7200000</v>
      </c>
      <c r="E21" s="29">
        <v>1450000</v>
      </c>
      <c r="F21" s="63">
        <f t="shared" si="0"/>
        <v>-5750000</v>
      </c>
      <c r="G21" s="58"/>
    </row>
    <row r="22" spans="1:7" ht="20.100000000000001" customHeight="1">
      <c r="A22" s="149" t="s">
        <v>47</v>
      </c>
      <c r="B22" s="4"/>
      <c r="C22" s="4"/>
      <c r="D22" s="29">
        <f>D23</f>
        <v>0</v>
      </c>
      <c r="E22" s="29">
        <f>E23</f>
        <v>0</v>
      </c>
      <c r="F22" s="63">
        <f t="shared" si="0"/>
        <v>0</v>
      </c>
      <c r="G22" s="58"/>
    </row>
    <row r="23" spans="1:7" ht="20.100000000000001" customHeight="1">
      <c r="A23" s="150"/>
      <c r="B23" s="4" t="s">
        <v>47</v>
      </c>
      <c r="C23" s="4"/>
      <c r="D23" s="29">
        <f>D24</f>
        <v>0</v>
      </c>
      <c r="E23" s="29">
        <f>E24</f>
        <v>0</v>
      </c>
      <c r="F23" s="63">
        <f t="shared" si="0"/>
        <v>0</v>
      </c>
      <c r="G23" s="58"/>
    </row>
    <row r="24" spans="1:7" ht="20.100000000000001" customHeight="1">
      <c r="A24" s="159"/>
      <c r="B24" s="4"/>
      <c r="C24" s="4" t="s">
        <v>47</v>
      </c>
      <c r="D24" s="29">
        <v>0</v>
      </c>
      <c r="E24" s="29">
        <v>0</v>
      </c>
      <c r="F24" s="63">
        <f t="shared" si="0"/>
        <v>0</v>
      </c>
      <c r="G24" s="58"/>
    </row>
    <row r="25" spans="1:7" ht="20.100000000000001" customHeight="1">
      <c r="A25" s="149" t="s">
        <v>48</v>
      </c>
      <c r="B25" s="4"/>
      <c r="C25" s="4"/>
      <c r="D25" s="29">
        <f>D26</f>
        <v>4155160</v>
      </c>
      <c r="E25" s="29">
        <f>E26</f>
        <v>0</v>
      </c>
      <c r="F25" s="63">
        <f t="shared" si="0"/>
        <v>-4155160</v>
      </c>
      <c r="G25" s="58"/>
    </row>
    <row r="26" spans="1:7" ht="29.25" customHeight="1">
      <c r="A26" s="150"/>
      <c r="B26" s="4" t="s">
        <v>49</v>
      </c>
      <c r="C26" s="4"/>
      <c r="D26" s="29">
        <f>D27</f>
        <v>4155160</v>
      </c>
      <c r="E26" s="29">
        <f>E27</f>
        <v>0</v>
      </c>
      <c r="F26" s="63">
        <f t="shared" si="0"/>
        <v>-4155160</v>
      </c>
      <c r="G26" s="58"/>
    </row>
    <row r="27" spans="1:7" ht="20.100000000000001" customHeight="1" thickBot="1">
      <c r="A27" s="151"/>
      <c r="B27" s="59"/>
      <c r="C27" s="59" t="s">
        <v>50</v>
      </c>
      <c r="D27" s="60">
        <v>4155160</v>
      </c>
      <c r="E27" s="60">
        <v>0</v>
      </c>
      <c r="F27" s="64">
        <f t="shared" si="0"/>
        <v>-4155160</v>
      </c>
      <c r="G27" s="61"/>
    </row>
    <row r="28" spans="1:7" ht="17.25" thickTop="1"/>
  </sheetData>
  <mergeCells count="13">
    <mergeCell ref="G4:G5"/>
    <mergeCell ref="A25:A27"/>
    <mergeCell ref="A4:C4"/>
    <mergeCell ref="D4:D5"/>
    <mergeCell ref="E4:E5"/>
    <mergeCell ref="F4:F5"/>
    <mergeCell ref="A16:A18"/>
    <mergeCell ref="A19:A21"/>
    <mergeCell ref="A22:A24"/>
    <mergeCell ref="A6:C6"/>
    <mergeCell ref="A7:A15"/>
    <mergeCell ref="B8:B11"/>
    <mergeCell ref="B12:B1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282A-9ACC-4E39-9A5B-6D2F615B41DB}">
  <dimension ref="A1:D16"/>
  <sheetViews>
    <sheetView tabSelected="1" workbookViewId="0">
      <selection activeCell="F7" sqref="F7"/>
    </sheetView>
  </sheetViews>
  <sheetFormatPr defaultRowHeight="16.5"/>
  <cols>
    <col min="1" max="1" width="26.25" customWidth="1"/>
    <col min="2" max="2" width="19.375" style="22" customWidth="1"/>
    <col min="3" max="3" width="17.875" style="22" customWidth="1"/>
    <col min="4" max="4" width="16.75" style="22" customWidth="1"/>
  </cols>
  <sheetData>
    <row r="1" spans="1:4" s="48" customFormat="1" ht="17.25">
      <c r="A1" s="48" t="s">
        <v>51</v>
      </c>
      <c r="B1" s="69"/>
      <c r="C1" s="69"/>
      <c r="D1" s="69"/>
    </row>
    <row r="2" spans="1:4">
      <c r="D2" s="39" t="s">
        <v>26</v>
      </c>
    </row>
    <row r="3" spans="1:4" ht="24.95" customHeight="1">
      <c r="A3" s="5" t="s">
        <v>52</v>
      </c>
      <c r="B3" s="165" t="s">
        <v>53</v>
      </c>
      <c r="C3" s="166"/>
      <c r="D3" s="167"/>
    </row>
    <row r="4" spans="1:4" ht="24.95" customHeight="1">
      <c r="A4" s="6" t="s">
        <v>54</v>
      </c>
      <c r="B4" s="30"/>
      <c r="C4" s="30"/>
      <c r="D4" s="30"/>
    </row>
    <row r="5" spans="1:4" ht="24.95" customHeight="1">
      <c r="A5" s="8" t="s">
        <v>55</v>
      </c>
      <c r="B5" s="31"/>
      <c r="C5" s="31">
        <f>SUM(B6:B7)</f>
        <v>1223942074</v>
      </c>
      <c r="D5" s="31"/>
    </row>
    <row r="6" spans="1:4" ht="24.95" customHeight="1">
      <c r="A6" s="8" t="s">
        <v>56</v>
      </c>
      <c r="B6" s="31">
        <v>522995796</v>
      </c>
      <c r="C6" s="31"/>
      <c r="D6" s="31"/>
    </row>
    <row r="7" spans="1:4" ht="24.95" customHeight="1">
      <c r="A7" s="8" t="s">
        <v>57</v>
      </c>
      <c r="B7" s="31">
        <v>700946278</v>
      </c>
      <c r="C7" s="31"/>
      <c r="D7" s="31"/>
    </row>
    <row r="8" spans="1:4" ht="24.95" customHeight="1">
      <c r="A8" s="8" t="s">
        <v>58</v>
      </c>
      <c r="B8" s="31"/>
      <c r="C8" s="31">
        <f>B9</f>
        <v>900000000</v>
      </c>
      <c r="D8" s="31"/>
    </row>
    <row r="9" spans="1:4" ht="24.95" customHeight="1">
      <c r="A9" s="8" t="s">
        <v>59</v>
      </c>
      <c r="B9" s="31">
        <v>900000000</v>
      </c>
      <c r="C9" s="31"/>
      <c r="D9" s="31"/>
    </row>
    <row r="10" spans="1:4" ht="24.95" customHeight="1">
      <c r="A10" s="37" t="s">
        <v>60</v>
      </c>
      <c r="B10" s="68"/>
      <c r="C10" s="68"/>
      <c r="D10" s="38">
        <f>SUM(C5,C8)</f>
        <v>2123942074</v>
      </c>
    </row>
    <row r="11" spans="1:4" s="11" customFormat="1" ht="24.95" customHeight="1">
      <c r="A11" s="36" t="s">
        <v>61</v>
      </c>
      <c r="B11" s="35"/>
      <c r="C11" s="34"/>
      <c r="D11" s="34"/>
    </row>
    <row r="12" spans="1:4" ht="24.95" customHeight="1">
      <c r="A12" s="9" t="s">
        <v>62</v>
      </c>
      <c r="B12" s="31"/>
      <c r="C12" s="31">
        <f>B13</f>
        <v>0</v>
      </c>
      <c r="D12" s="31"/>
    </row>
    <row r="13" spans="1:4" ht="24.95" customHeight="1">
      <c r="A13" s="9" t="s">
        <v>63</v>
      </c>
      <c r="B13" s="31">
        <v>0</v>
      </c>
      <c r="C13" s="31"/>
      <c r="D13" s="31"/>
    </row>
    <row r="14" spans="1:4" ht="24.95" customHeight="1">
      <c r="A14" s="9" t="s">
        <v>64</v>
      </c>
      <c r="B14" s="31"/>
      <c r="C14" s="31">
        <f>B15</f>
        <v>30521923</v>
      </c>
      <c r="D14" s="31"/>
    </row>
    <row r="15" spans="1:4" ht="24.95" customHeight="1">
      <c r="A15" s="7" t="s">
        <v>65</v>
      </c>
      <c r="B15" s="31">
        <v>30521923</v>
      </c>
      <c r="C15" s="31"/>
      <c r="D15" s="31"/>
    </row>
    <row r="16" spans="1:4" s="11" customFormat="1" ht="24.95" customHeight="1">
      <c r="A16" s="10" t="s">
        <v>66</v>
      </c>
      <c r="B16" s="33"/>
      <c r="C16" s="33"/>
      <c r="D16" s="33">
        <f>SUM(C12,C14)</f>
        <v>30521923</v>
      </c>
    </row>
  </sheetData>
  <mergeCells count="1">
    <mergeCell ref="B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63FD-591F-43E4-8C41-471AC70AE198}">
  <dimension ref="A1:D28"/>
  <sheetViews>
    <sheetView topLeftCell="A3" workbookViewId="0">
      <selection activeCell="B10" sqref="B10"/>
    </sheetView>
  </sheetViews>
  <sheetFormatPr defaultRowHeight="16.5"/>
  <cols>
    <col min="1" max="1" width="25.125" customWidth="1"/>
    <col min="2" max="2" width="18.25" style="22" customWidth="1"/>
    <col min="3" max="3" width="20.125" style="22" customWidth="1"/>
    <col min="4" max="4" width="16.75" style="22" customWidth="1"/>
  </cols>
  <sheetData>
    <row r="1" spans="1:4" s="48" customFormat="1" ht="17.25">
      <c r="A1" s="48" t="s">
        <v>67</v>
      </c>
      <c r="B1" s="69"/>
      <c r="C1" s="69"/>
      <c r="D1" s="69"/>
    </row>
    <row r="2" spans="1:4">
      <c r="D2" s="39" t="s">
        <v>26</v>
      </c>
    </row>
    <row r="3" spans="1:4" ht="24.95" customHeight="1">
      <c r="A3" s="5" t="s">
        <v>52</v>
      </c>
      <c r="B3" s="168" t="s">
        <v>68</v>
      </c>
      <c r="C3" s="168"/>
      <c r="D3" s="168"/>
    </row>
    <row r="4" spans="1:4" ht="24.95" customHeight="1">
      <c r="A4" s="12" t="s">
        <v>69</v>
      </c>
      <c r="B4" s="31"/>
      <c r="C4" s="31"/>
      <c r="D4" s="31"/>
    </row>
    <row r="5" spans="1:4" ht="24.95" customHeight="1">
      <c r="A5" s="12" t="s">
        <v>70</v>
      </c>
      <c r="B5" s="31"/>
      <c r="C5" s="31">
        <f>SUM(B6:B7)</f>
        <v>55617930</v>
      </c>
      <c r="D5" s="31"/>
    </row>
    <row r="6" spans="1:4" ht="24.95" customHeight="1">
      <c r="A6" s="12" t="s">
        <v>71</v>
      </c>
      <c r="B6" s="31">
        <v>0</v>
      </c>
      <c r="C6" s="31"/>
      <c r="D6" s="31"/>
    </row>
    <row r="7" spans="1:4" ht="24.95" customHeight="1">
      <c r="A7" s="12" t="s">
        <v>72</v>
      </c>
      <c r="B7" s="31">
        <v>55617930</v>
      </c>
      <c r="C7" s="31"/>
      <c r="D7" s="31"/>
    </row>
    <row r="8" spans="1:4" ht="24.95" customHeight="1">
      <c r="A8" s="12" t="s">
        <v>73</v>
      </c>
      <c r="B8" s="31">
        <v>0</v>
      </c>
      <c r="C8" s="31">
        <f>B8</f>
        <v>0</v>
      </c>
      <c r="D8" s="31"/>
    </row>
    <row r="9" spans="1:4" ht="24.95" customHeight="1">
      <c r="A9" s="12" t="s">
        <v>74</v>
      </c>
      <c r="B9" s="31">
        <v>0</v>
      </c>
      <c r="C9" s="31">
        <f>B9</f>
        <v>0</v>
      </c>
      <c r="D9" s="31"/>
    </row>
    <row r="10" spans="1:4" ht="24.95" customHeight="1">
      <c r="A10" s="12" t="s">
        <v>75</v>
      </c>
      <c r="B10" s="41">
        <v>20661818</v>
      </c>
      <c r="C10" s="40">
        <v>19271550</v>
      </c>
      <c r="D10" s="31"/>
    </row>
    <row r="11" spans="1:4" ht="24.95" customHeight="1">
      <c r="A11" s="12" t="s">
        <v>76</v>
      </c>
      <c r="B11" s="31"/>
      <c r="C11" s="31">
        <f>SUM(B12:B13)</f>
        <v>21063</v>
      </c>
      <c r="D11" s="31"/>
    </row>
    <row r="12" spans="1:4" ht="24.95" customHeight="1">
      <c r="A12" s="12" t="s">
        <v>77</v>
      </c>
      <c r="B12" s="31">
        <v>0</v>
      </c>
      <c r="C12" s="31"/>
      <c r="D12" s="31"/>
    </row>
    <row r="13" spans="1:4" ht="24.95" customHeight="1">
      <c r="A13" s="12" t="s">
        <v>78</v>
      </c>
      <c r="B13" s="31">
        <v>21063</v>
      </c>
      <c r="C13" s="31"/>
      <c r="D13" s="31"/>
    </row>
    <row r="14" spans="1:4" s="11" customFormat="1" ht="24.95" customHeight="1">
      <c r="A14" s="15" t="s">
        <v>79</v>
      </c>
      <c r="B14" s="33"/>
      <c r="C14" s="33"/>
      <c r="D14" s="33">
        <f>SUM(C5,C8:C11)</f>
        <v>74910543</v>
      </c>
    </row>
    <row r="15" spans="1:4" ht="24.95" customHeight="1">
      <c r="A15" s="16" t="s">
        <v>80</v>
      </c>
      <c r="B15" s="31"/>
      <c r="C15" s="31"/>
      <c r="D15" s="31"/>
    </row>
    <row r="16" spans="1:4" ht="24.95" customHeight="1">
      <c r="A16" s="16" t="s">
        <v>81</v>
      </c>
      <c r="B16" s="31"/>
      <c r="C16" s="31">
        <f>SUM(B17:B18)</f>
        <v>42938620</v>
      </c>
      <c r="D16" s="31"/>
    </row>
    <row r="17" spans="1:4" ht="24.95" customHeight="1">
      <c r="A17" s="16" t="s">
        <v>82</v>
      </c>
      <c r="B17" s="31">
        <v>38026000</v>
      </c>
      <c r="C17" s="31"/>
      <c r="D17" s="31"/>
    </row>
    <row r="18" spans="1:4" ht="24.95" customHeight="1">
      <c r="A18" s="16" t="s">
        <v>83</v>
      </c>
      <c r="B18" s="31">
        <v>4912620</v>
      </c>
      <c r="C18" s="31"/>
      <c r="D18" s="31"/>
    </row>
    <row r="19" spans="1:4" ht="24.95" customHeight="1">
      <c r="A19" s="16" t="s">
        <v>84</v>
      </c>
      <c r="B19" s="31">
        <v>0</v>
      </c>
      <c r="C19" s="31">
        <f>B19</f>
        <v>0</v>
      </c>
      <c r="D19" s="31"/>
    </row>
    <row r="20" spans="1:4" ht="24.95" customHeight="1">
      <c r="A20" s="16" t="s">
        <v>85</v>
      </c>
      <c r="B20" s="31">
        <v>1450000</v>
      </c>
      <c r="C20" s="31">
        <f>B20</f>
        <v>1450000</v>
      </c>
      <c r="D20" s="31"/>
    </row>
    <row r="21" spans="1:4" ht="24.95" customHeight="1">
      <c r="A21" s="16" t="s">
        <v>86</v>
      </c>
      <c r="B21" s="31"/>
      <c r="C21" s="31">
        <f>SUM(B22:B23)</f>
        <v>0</v>
      </c>
      <c r="D21" s="31"/>
    </row>
    <row r="22" spans="1:4" ht="24.95" customHeight="1">
      <c r="A22" s="16" t="s">
        <v>87</v>
      </c>
      <c r="B22" s="31">
        <v>0</v>
      </c>
      <c r="C22" s="31"/>
      <c r="D22" s="31"/>
    </row>
    <row r="23" spans="1:4" ht="24.95" customHeight="1">
      <c r="A23" s="16" t="s">
        <v>88</v>
      </c>
      <c r="B23" s="31">
        <v>0</v>
      </c>
      <c r="C23" s="31"/>
      <c r="D23" s="31"/>
    </row>
    <row r="24" spans="1:4" ht="24.95" customHeight="1">
      <c r="A24" s="16" t="s">
        <v>89</v>
      </c>
      <c r="B24" s="31">
        <v>0</v>
      </c>
      <c r="C24" s="31">
        <f>B24</f>
        <v>0</v>
      </c>
      <c r="D24" s="31"/>
    </row>
    <row r="25" spans="1:4" ht="24.95" customHeight="1">
      <c r="A25" s="16" t="s">
        <v>90</v>
      </c>
      <c r="B25" s="31">
        <v>0</v>
      </c>
      <c r="C25" s="31">
        <f>B25</f>
        <v>0</v>
      </c>
      <c r="D25" s="31"/>
    </row>
    <row r="26" spans="1:4" s="11" customFormat="1" ht="24.95" customHeight="1">
      <c r="A26" s="15" t="s">
        <v>91</v>
      </c>
      <c r="B26" s="33"/>
      <c r="C26" s="33"/>
      <c r="D26" s="33">
        <f>SUM(C16,C19:C21,C24:C25)</f>
        <v>44388620</v>
      </c>
    </row>
    <row r="27" spans="1:4" ht="24.95" customHeight="1">
      <c r="A27" s="17"/>
      <c r="B27" s="31"/>
      <c r="C27" s="31"/>
      <c r="D27" s="31"/>
    </row>
    <row r="28" spans="1:4" s="11" customFormat="1" ht="24.95" customHeight="1">
      <c r="A28" s="18" t="s">
        <v>92</v>
      </c>
      <c r="B28" s="33"/>
      <c r="C28" s="33"/>
      <c r="D28" s="33">
        <f>D14-D26</f>
        <v>30521923</v>
      </c>
    </row>
  </sheetData>
  <mergeCells count="1">
    <mergeCell ref="B3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1D95-8C82-4C58-A0EB-920A4F2B4255}">
  <dimension ref="A1:G30"/>
  <sheetViews>
    <sheetView workbookViewId="0">
      <selection activeCell="F8" sqref="F8"/>
    </sheetView>
  </sheetViews>
  <sheetFormatPr defaultRowHeight="16.5"/>
  <cols>
    <col min="1" max="1" width="5.875" customWidth="1"/>
    <col min="2" max="2" width="13.375" customWidth="1"/>
    <col min="3" max="3" width="13.625" customWidth="1"/>
    <col min="4" max="4" width="16.125" customWidth="1"/>
    <col min="5" max="5" width="14.875" style="22" customWidth="1"/>
    <col min="6" max="6" width="13.875" style="22" customWidth="1"/>
    <col min="7" max="7" width="12" customWidth="1"/>
  </cols>
  <sheetData>
    <row r="1" spans="1:7" s="48" customFormat="1" ht="17.25">
      <c r="A1" s="48" t="s">
        <v>93</v>
      </c>
      <c r="E1" s="69"/>
      <c r="F1" s="69"/>
    </row>
    <row r="2" spans="1:7" ht="17.25" thickBot="1"/>
    <row r="3" spans="1:7" s="21" customFormat="1" ht="24.95" customHeight="1" thickTop="1" thickBot="1">
      <c r="A3" s="82" t="s">
        <v>94</v>
      </c>
      <c r="B3" s="83" t="s">
        <v>95</v>
      </c>
      <c r="C3" s="83" t="s">
        <v>96</v>
      </c>
      <c r="D3" s="83" t="s">
        <v>97</v>
      </c>
      <c r="E3" s="84" t="s">
        <v>98</v>
      </c>
      <c r="F3" s="84" t="s">
        <v>99</v>
      </c>
      <c r="G3" s="85" t="s">
        <v>9</v>
      </c>
    </row>
    <row r="4" spans="1:7" ht="24.95" customHeight="1" thickTop="1">
      <c r="A4" s="173" t="s">
        <v>100</v>
      </c>
      <c r="B4" s="174"/>
      <c r="C4" s="175"/>
      <c r="D4" s="13"/>
      <c r="E4" s="32">
        <f>SUM(E5:E10)</f>
        <v>919271550</v>
      </c>
      <c r="F4" s="80">
        <f>SUM(F5:F10)</f>
        <v>930521923</v>
      </c>
      <c r="G4" s="81"/>
    </row>
    <row r="5" spans="1:7" ht="24.95" customHeight="1">
      <c r="A5" s="72" t="s">
        <v>101</v>
      </c>
      <c r="B5" s="5" t="s">
        <v>102</v>
      </c>
      <c r="C5" s="5" t="s">
        <v>103</v>
      </c>
      <c r="D5" s="19" t="s">
        <v>104</v>
      </c>
      <c r="E5" s="23">
        <v>37</v>
      </c>
      <c r="F5" s="33">
        <v>37</v>
      </c>
      <c r="G5" s="73" t="s">
        <v>105</v>
      </c>
    </row>
    <row r="6" spans="1:7" ht="24.95" customHeight="1">
      <c r="A6" s="72" t="s">
        <v>101</v>
      </c>
      <c r="B6" s="5" t="s">
        <v>106</v>
      </c>
      <c r="C6" s="5" t="s">
        <v>103</v>
      </c>
      <c r="D6" s="19" t="s">
        <v>107</v>
      </c>
      <c r="E6" s="23">
        <v>2686542</v>
      </c>
      <c r="F6" s="33">
        <v>333799</v>
      </c>
      <c r="G6" s="73" t="s">
        <v>108</v>
      </c>
    </row>
    <row r="7" spans="1:7" ht="24.95" customHeight="1">
      <c r="A7" s="72" t="s">
        <v>101</v>
      </c>
      <c r="B7" s="5" t="s">
        <v>109</v>
      </c>
      <c r="C7" s="5" t="s">
        <v>103</v>
      </c>
      <c r="D7" s="19" t="s">
        <v>110</v>
      </c>
      <c r="E7" s="23">
        <v>198609732</v>
      </c>
      <c r="F7" s="33">
        <v>198609732</v>
      </c>
      <c r="G7" s="73" t="s">
        <v>111</v>
      </c>
    </row>
    <row r="8" spans="1:7" ht="24.95" customHeight="1">
      <c r="A8" s="72" t="s">
        <v>101</v>
      </c>
      <c r="B8" s="5" t="s">
        <v>112</v>
      </c>
      <c r="C8" s="5" t="s">
        <v>113</v>
      </c>
      <c r="D8" s="19" t="s">
        <v>114</v>
      </c>
      <c r="E8" s="23">
        <v>17975239</v>
      </c>
      <c r="F8" s="33">
        <v>31578355</v>
      </c>
      <c r="G8" s="73" t="s">
        <v>108</v>
      </c>
    </row>
    <row r="9" spans="1:7" ht="24.95" customHeight="1">
      <c r="A9" s="72" t="s">
        <v>101</v>
      </c>
      <c r="B9" s="5" t="s">
        <v>109</v>
      </c>
      <c r="C9" s="5" t="s">
        <v>113</v>
      </c>
      <c r="D9" s="19" t="s">
        <v>115</v>
      </c>
      <c r="E9" s="23">
        <v>450000000</v>
      </c>
      <c r="F9" s="33">
        <v>450000000</v>
      </c>
      <c r="G9" s="73" t="s">
        <v>111</v>
      </c>
    </row>
    <row r="10" spans="1:7" ht="24.95" customHeight="1" thickBot="1">
      <c r="A10" s="74" t="s">
        <v>101</v>
      </c>
      <c r="B10" s="75" t="s">
        <v>109</v>
      </c>
      <c r="C10" s="75" t="s">
        <v>113</v>
      </c>
      <c r="D10" s="76" t="s">
        <v>116</v>
      </c>
      <c r="E10" s="77">
        <v>250000000</v>
      </c>
      <c r="F10" s="78">
        <v>250000000</v>
      </c>
      <c r="G10" s="79" t="s">
        <v>111</v>
      </c>
    </row>
    <row r="11" spans="1:7" ht="17.25" thickTop="1"/>
    <row r="12" spans="1:7" s="48" customFormat="1" ht="17.25">
      <c r="A12" s="48" t="s">
        <v>117</v>
      </c>
      <c r="E12" s="70"/>
      <c r="F12" s="70"/>
    </row>
    <row r="13" spans="1:7" s="48" customFormat="1" ht="17.25">
      <c r="E13" s="70"/>
      <c r="F13" s="70"/>
    </row>
    <row r="14" spans="1:7" s="48" customFormat="1" ht="17.25">
      <c r="A14" s="50" t="s">
        <v>118</v>
      </c>
      <c r="E14" s="70"/>
      <c r="F14" s="70"/>
    </row>
    <row r="15" spans="1:7" s="48" customFormat="1" ht="18" thickBot="1">
      <c r="A15" s="50"/>
      <c r="E15" s="70"/>
      <c r="F15" s="70"/>
    </row>
    <row r="16" spans="1:7" ht="24.95" customHeight="1" thickTop="1" thickBot="1">
      <c r="A16" s="176" t="s">
        <v>119</v>
      </c>
      <c r="B16" s="177"/>
      <c r="C16" s="177"/>
      <c r="D16" s="91" t="s">
        <v>120</v>
      </c>
      <c r="E16" s="92" t="s">
        <v>121</v>
      </c>
      <c r="F16" s="92" t="s">
        <v>122</v>
      </c>
      <c r="G16" s="93" t="s">
        <v>123</v>
      </c>
    </row>
    <row r="17" spans="1:7" ht="24.95" customHeight="1" thickTop="1">
      <c r="A17" s="178" t="s">
        <v>124</v>
      </c>
      <c r="B17" s="179"/>
      <c r="C17" s="179"/>
      <c r="D17" s="3"/>
      <c r="E17" s="94">
        <f>SUM(E18:E22)</f>
        <v>42957.1</v>
      </c>
      <c r="F17" s="124">
        <f>SUM(F18:F22)</f>
        <v>522995706</v>
      </c>
      <c r="G17" s="90"/>
    </row>
    <row r="18" spans="1:7" ht="24.95" customHeight="1">
      <c r="A18" s="86" t="s">
        <v>125</v>
      </c>
      <c r="B18" s="2"/>
      <c r="C18" s="2"/>
      <c r="D18" s="20" t="s">
        <v>126</v>
      </c>
      <c r="E18" s="43">
        <v>347.1</v>
      </c>
      <c r="F18" s="42">
        <v>468585000</v>
      </c>
      <c r="G18" s="51" t="s">
        <v>127</v>
      </c>
    </row>
    <row r="19" spans="1:7" ht="24.95" customHeight="1">
      <c r="A19" s="86" t="s">
        <v>128</v>
      </c>
      <c r="B19" s="2"/>
      <c r="C19" s="2"/>
      <c r="D19" s="20" t="s">
        <v>129</v>
      </c>
      <c r="E19" s="42">
        <v>546</v>
      </c>
      <c r="F19" s="42">
        <v>11466000</v>
      </c>
      <c r="G19" s="51" t="s">
        <v>130</v>
      </c>
    </row>
    <row r="20" spans="1:7" ht="24.95" customHeight="1">
      <c r="A20" s="86" t="s">
        <v>131</v>
      </c>
      <c r="B20" s="2"/>
      <c r="C20" s="2"/>
      <c r="D20" s="20" t="s">
        <v>126</v>
      </c>
      <c r="E20" s="42">
        <v>840</v>
      </c>
      <c r="F20" s="42">
        <v>17640000</v>
      </c>
      <c r="G20" s="51" t="s">
        <v>130</v>
      </c>
    </row>
    <row r="21" spans="1:7" ht="24.95" customHeight="1">
      <c r="A21" s="86" t="s">
        <v>132</v>
      </c>
      <c r="B21" s="2"/>
      <c r="C21" s="2"/>
      <c r="D21" s="20" t="s">
        <v>133</v>
      </c>
      <c r="E21" s="42">
        <v>1142</v>
      </c>
      <c r="F21" s="42">
        <v>23982000</v>
      </c>
      <c r="G21" s="51" t="s">
        <v>130</v>
      </c>
    </row>
    <row r="22" spans="1:7" ht="24.95" customHeight="1" thickBot="1">
      <c r="A22" s="87" t="s">
        <v>134</v>
      </c>
      <c r="B22" s="52"/>
      <c r="C22" s="52"/>
      <c r="D22" s="88" t="s">
        <v>133</v>
      </c>
      <c r="E22" s="89">
        <v>40082</v>
      </c>
      <c r="F22" s="89">
        <v>1322706</v>
      </c>
      <c r="G22" s="54" t="s">
        <v>135</v>
      </c>
    </row>
    <row r="23" spans="1:7" ht="17.25" thickTop="1">
      <c r="D23" s="21"/>
    </row>
    <row r="24" spans="1:7">
      <c r="A24" s="1" t="s">
        <v>136</v>
      </c>
    </row>
    <row r="25" spans="1:7" ht="17.25" thickBot="1">
      <c r="A25" s="1"/>
    </row>
    <row r="26" spans="1:7" ht="24.95" customHeight="1" thickTop="1" thickBot="1">
      <c r="A26" s="180" t="s">
        <v>137</v>
      </c>
      <c r="B26" s="181"/>
      <c r="C26" s="181"/>
      <c r="D26" s="96" t="s">
        <v>138</v>
      </c>
      <c r="E26" s="97" t="s">
        <v>121</v>
      </c>
      <c r="F26" s="97" t="s">
        <v>122</v>
      </c>
      <c r="G26" s="98" t="s">
        <v>123</v>
      </c>
    </row>
    <row r="27" spans="1:7" ht="24.95" customHeight="1" thickTop="1">
      <c r="A27" s="171" t="s">
        <v>139</v>
      </c>
      <c r="B27" s="172"/>
      <c r="C27" s="172"/>
      <c r="D27" s="3"/>
      <c r="E27" s="95">
        <f>SUM(E28:E29)</f>
        <v>1521.69</v>
      </c>
      <c r="F27" s="124">
        <f>SUM(F28:F29)</f>
        <v>700946278</v>
      </c>
      <c r="G27" s="90"/>
    </row>
    <row r="28" spans="1:7" ht="24.95" customHeight="1">
      <c r="A28" s="182" t="s">
        <v>125</v>
      </c>
      <c r="B28" s="183"/>
      <c r="C28" s="183"/>
      <c r="D28" s="2" t="s">
        <v>140</v>
      </c>
      <c r="E28" s="42">
        <v>399</v>
      </c>
      <c r="F28" s="42">
        <v>74485260</v>
      </c>
      <c r="G28" s="51" t="s">
        <v>141</v>
      </c>
    </row>
    <row r="29" spans="1:7" ht="24.95" customHeight="1" thickBot="1">
      <c r="A29" s="169" t="s">
        <v>142</v>
      </c>
      <c r="B29" s="170"/>
      <c r="C29" s="170"/>
      <c r="D29" s="52" t="s">
        <v>143</v>
      </c>
      <c r="E29" s="99">
        <v>1122.69</v>
      </c>
      <c r="F29" s="89">
        <v>626461018</v>
      </c>
      <c r="G29" s="54" t="s">
        <v>144</v>
      </c>
    </row>
    <row r="30" spans="1:7" ht="17.25" thickTop="1"/>
  </sheetData>
  <mergeCells count="7">
    <mergeCell ref="A29:C29"/>
    <mergeCell ref="A27:C27"/>
    <mergeCell ref="A4:C4"/>
    <mergeCell ref="A16:C16"/>
    <mergeCell ref="A17:C17"/>
    <mergeCell ref="A26:C26"/>
    <mergeCell ref="A28:C2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28C9-D52B-4D8A-97F1-A66F887A8787}">
  <dimension ref="A1:L33"/>
  <sheetViews>
    <sheetView workbookViewId="0">
      <selection activeCell="Q17" sqref="Q17"/>
    </sheetView>
  </sheetViews>
  <sheetFormatPr defaultRowHeight="16.5"/>
  <cols>
    <col min="1" max="1" width="4" customWidth="1"/>
    <col min="3" max="3" width="8.25" style="24" customWidth="1"/>
    <col min="4" max="4" width="8.125" style="24" customWidth="1"/>
    <col min="5" max="5" width="6.375" style="24" customWidth="1"/>
    <col min="6" max="6" width="8.625" style="24" customWidth="1"/>
    <col min="7" max="7" width="9" style="24"/>
    <col min="8" max="8" width="7.125" customWidth="1"/>
    <col min="9" max="9" width="6.75" customWidth="1"/>
    <col min="10" max="10" width="7" customWidth="1"/>
    <col min="11" max="11" width="7.625" customWidth="1"/>
    <col min="12" max="12" width="6.125" customWidth="1"/>
  </cols>
  <sheetData>
    <row r="1" spans="1:12" s="48" customFormat="1" ht="17.25">
      <c r="A1" s="48" t="s">
        <v>145</v>
      </c>
      <c r="C1" s="100"/>
      <c r="D1" s="100"/>
      <c r="E1" s="100"/>
      <c r="F1" s="100"/>
      <c r="G1" s="100"/>
    </row>
    <row r="2" spans="1:12" s="48" customFormat="1" ht="17.25">
      <c r="C2" s="100"/>
      <c r="D2" s="100"/>
      <c r="E2" s="100"/>
      <c r="F2" s="100"/>
      <c r="G2" s="100"/>
    </row>
    <row r="3" spans="1:12" s="48" customFormat="1" ht="18" thickBot="1">
      <c r="A3" s="50" t="s">
        <v>146</v>
      </c>
      <c r="C3" s="100"/>
      <c r="D3" s="100"/>
      <c r="E3" s="100"/>
      <c r="F3" s="100"/>
      <c r="G3" s="100"/>
    </row>
    <row r="4" spans="1:12" ht="17.25" thickTop="1">
      <c r="A4" s="228" t="s">
        <v>147</v>
      </c>
      <c r="B4" s="230" t="s">
        <v>148</v>
      </c>
      <c r="C4" s="232" t="s">
        <v>149</v>
      </c>
      <c r="D4" s="232" t="s">
        <v>150</v>
      </c>
      <c r="E4" s="232"/>
      <c r="F4" s="232"/>
      <c r="G4" s="232"/>
      <c r="H4" s="200" t="s">
        <v>151</v>
      </c>
      <c r="I4" s="203" t="s">
        <v>152</v>
      </c>
      <c r="J4" s="204"/>
      <c r="K4" s="200" t="s">
        <v>153</v>
      </c>
      <c r="L4" s="218" t="s">
        <v>9</v>
      </c>
    </row>
    <row r="5" spans="1:12" ht="33.75" thickBot="1">
      <c r="A5" s="229"/>
      <c r="B5" s="231"/>
      <c r="C5" s="233"/>
      <c r="D5" s="104" t="s">
        <v>154</v>
      </c>
      <c r="E5" s="104" t="s">
        <v>155</v>
      </c>
      <c r="F5" s="104" t="s">
        <v>156</v>
      </c>
      <c r="G5" s="104" t="s">
        <v>157</v>
      </c>
      <c r="H5" s="201"/>
      <c r="I5" s="205"/>
      <c r="J5" s="206"/>
      <c r="K5" s="201"/>
      <c r="L5" s="219"/>
    </row>
    <row r="6" spans="1:12" ht="17.25" thickTop="1">
      <c r="A6" s="109"/>
      <c r="B6" s="13"/>
      <c r="C6" s="103"/>
      <c r="D6" s="103"/>
      <c r="E6" s="103"/>
      <c r="F6" s="103"/>
      <c r="G6" s="103"/>
      <c r="H6" s="13"/>
      <c r="I6" s="207"/>
      <c r="J6" s="175"/>
      <c r="K6" s="13"/>
      <c r="L6" s="81"/>
    </row>
    <row r="7" spans="1:12">
      <c r="A7" s="110"/>
      <c r="B7" s="19"/>
      <c r="C7" s="4"/>
      <c r="D7" s="4"/>
      <c r="E7" s="4"/>
      <c r="F7" s="4"/>
      <c r="G7" s="4"/>
      <c r="H7" s="19"/>
      <c r="I7" s="208"/>
      <c r="J7" s="209"/>
      <c r="K7" s="19"/>
      <c r="L7" s="71"/>
    </row>
    <row r="8" spans="1:12">
      <c r="A8" s="110"/>
      <c r="B8" s="19"/>
      <c r="C8" s="4"/>
      <c r="D8" s="4"/>
      <c r="E8" s="4"/>
      <c r="F8" s="4"/>
      <c r="G8" s="4"/>
      <c r="H8" s="19"/>
      <c r="I8" s="208"/>
      <c r="J8" s="209"/>
      <c r="K8" s="19"/>
      <c r="L8" s="71"/>
    </row>
    <row r="9" spans="1:12" ht="17.25" thickBot="1">
      <c r="A9" s="229" t="s">
        <v>139</v>
      </c>
      <c r="B9" s="231"/>
      <c r="C9" s="231"/>
      <c r="D9" s="59"/>
      <c r="E9" s="59"/>
      <c r="F9" s="59"/>
      <c r="G9" s="59"/>
      <c r="H9" s="76"/>
      <c r="I9" s="210"/>
      <c r="J9" s="211"/>
      <c r="K9" s="76">
        <v>0</v>
      </c>
      <c r="L9" s="111"/>
    </row>
    <row r="10" spans="1:12" ht="17.25" thickTop="1"/>
    <row r="11" spans="1:12" s="55" customFormat="1" ht="18" thickBot="1">
      <c r="A11" s="50" t="s">
        <v>158</v>
      </c>
      <c r="C11" s="101"/>
      <c r="D11" s="101"/>
      <c r="E11" s="101"/>
      <c r="F11" s="101"/>
      <c r="G11" s="101"/>
    </row>
    <row r="12" spans="1:12" ht="17.25" thickTop="1">
      <c r="A12" s="220" t="s">
        <v>147</v>
      </c>
      <c r="B12" s="221" t="s">
        <v>148</v>
      </c>
      <c r="C12" s="222" t="s">
        <v>149</v>
      </c>
      <c r="D12" s="222" t="s">
        <v>150</v>
      </c>
      <c r="E12" s="222"/>
      <c r="F12" s="222"/>
      <c r="G12" s="222"/>
      <c r="H12" s="224" t="s">
        <v>151</v>
      </c>
      <c r="I12" s="216" t="s">
        <v>152</v>
      </c>
      <c r="J12" s="202" t="s">
        <v>159</v>
      </c>
      <c r="K12" s="214" t="s">
        <v>160</v>
      </c>
      <c r="L12" s="226" t="s">
        <v>161</v>
      </c>
    </row>
    <row r="13" spans="1:12" ht="33.75" thickBot="1">
      <c r="A13" s="212"/>
      <c r="B13" s="213"/>
      <c r="C13" s="223"/>
      <c r="D13" s="106" t="s">
        <v>154</v>
      </c>
      <c r="E13" s="106" t="s">
        <v>155</v>
      </c>
      <c r="F13" s="106" t="s">
        <v>156</v>
      </c>
      <c r="G13" s="106" t="s">
        <v>157</v>
      </c>
      <c r="H13" s="225"/>
      <c r="I13" s="217"/>
      <c r="J13" s="134"/>
      <c r="K13" s="215"/>
      <c r="L13" s="227"/>
    </row>
    <row r="14" spans="1:12" ht="17.25" thickTop="1">
      <c r="A14" s="112"/>
      <c r="B14" s="44"/>
      <c r="C14" s="105"/>
      <c r="D14" s="105"/>
      <c r="E14" s="105"/>
      <c r="F14" s="105"/>
      <c r="G14" s="105"/>
      <c r="H14" s="44"/>
      <c r="I14" s="44"/>
      <c r="J14" s="44"/>
      <c r="K14" s="44"/>
      <c r="L14" s="113"/>
    </row>
    <row r="15" spans="1:12">
      <c r="A15" s="114"/>
      <c r="B15" s="10"/>
      <c r="C15" s="25"/>
      <c r="D15" s="25"/>
      <c r="E15" s="25"/>
      <c r="F15" s="25"/>
      <c r="G15" s="25"/>
      <c r="H15" s="10"/>
      <c r="I15" s="10"/>
      <c r="J15" s="10"/>
      <c r="K15" s="10"/>
      <c r="L15" s="115"/>
    </row>
    <row r="16" spans="1:12">
      <c r="A16" s="114"/>
      <c r="B16" s="10"/>
      <c r="C16" s="25"/>
      <c r="D16" s="25"/>
      <c r="E16" s="25"/>
      <c r="F16" s="25"/>
      <c r="G16" s="25"/>
      <c r="H16" s="10"/>
      <c r="I16" s="10"/>
      <c r="J16" s="10"/>
      <c r="K16" s="10"/>
      <c r="L16" s="115"/>
    </row>
    <row r="17" spans="1:12" ht="17.25" thickBot="1">
      <c r="A17" s="212" t="s">
        <v>139</v>
      </c>
      <c r="B17" s="213"/>
      <c r="C17" s="213"/>
      <c r="D17" s="107"/>
      <c r="E17" s="107"/>
      <c r="F17" s="107"/>
      <c r="G17" s="107"/>
      <c r="H17" s="116"/>
      <c r="I17" s="116"/>
      <c r="J17" s="116"/>
      <c r="K17" s="116">
        <v>0</v>
      </c>
      <c r="L17" s="117"/>
    </row>
    <row r="18" spans="1:12" ht="17.25" thickTop="1"/>
    <row r="19" spans="1:12" s="55" customFormat="1" ht="18" thickBot="1">
      <c r="A19" s="50" t="s">
        <v>162</v>
      </c>
      <c r="C19" s="101"/>
      <c r="D19" s="101"/>
      <c r="E19" s="101"/>
      <c r="F19" s="101"/>
      <c r="G19" s="101"/>
    </row>
    <row r="20" spans="1:12" ht="33" customHeight="1" thickTop="1" thickBot="1">
      <c r="A20" s="118" t="s">
        <v>147</v>
      </c>
      <c r="B20" s="119" t="s">
        <v>163</v>
      </c>
      <c r="C20" s="120" t="s">
        <v>164</v>
      </c>
      <c r="D20" s="191" t="s">
        <v>153</v>
      </c>
      <c r="E20" s="191"/>
      <c r="F20" s="191" t="s">
        <v>165</v>
      </c>
      <c r="G20" s="191"/>
      <c r="H20" s="191" t="s">
        <v>166</v>
      </c>
      <c r="I20" s="191"/>
      <c r="J20" s="191"/>
      <c r="K20" s="196" t="s">
        <v>161</v>
      </c>
      <c r="L20" s="197"/>
    </row>
    <row r="21" spans="1:12" ht="17.25" thickTop="1">
      <c r="A21" s="121"/>
      <c r="B21" s="3"/>
      <c r="C21" s="108"/>
      <c r="D21" s="192"/>
      <c r="E21" s="192"/>
      <c r="F21" s="192"/>
      <c r="G21" s="192"/>
      <c r="H21" s="179"/>
      <c r="I21" s="179"/>
      <c r="J21" s="179"/>
      <c r="K21" s="179"/>
      <c r="L21" s="198"/>
    </row>
    <row r="22" spans="1:12">
      <c r="A22" s="122"/>
      <c r="B22" s="2"/>
      <c r="C22" s="45"/>
      <c r="D22" s="190"/>
      <c r="E22" s="190"/>
      <c r="F22" s="190"/>
      <c r="G22" s="190"/>
      <c r="H22" s="183"/>
      <c r="I22" s="183"/>
      <c r="J22" s="183"/>
      <c r="K22" s="183"/>
      <c r="L22" s="199"/>
    </row>
    <row r="23" spans="1:12">
      <c r="A23" s="122"/>
      <c r="B23" s="2"/>
      <c r="C23" s="45"/>
      <c r="D23" s="190"/>
      <c r="E23" s="190"/>
      <c r="F23" s="190"/>
      <c r="G23" s="190"/>
      <c r="H23" s="183"/>
      <c r="I23" s="183"/>
      <c r="J23" s="183"/>
      <c r="K23" s="183"/>
      <c r="L23" s="199"/>
    </row>
    <row r="24" spans="1:12" ht="17.25" thickBot="1">
      <c r="A24" s="169" t="s">
        <v>124</v>
      </c>
      <c r="B24" s="170"/>
      <c r="C24" s="170"/>
      <c r="D24" s="189">
        <v>0</v>
      </c>
      <c r="E24" s="189"/>
      <c r="F24" s="189"/>
      <c r="G24" s="189"/>
      <c r="H24" s="170"/>
      <c r="I24" s="170"/>
      <c r="J24" s="170"/>
      <c r="K24" s="170"/>
      <c r="L24" s="195"/>
    </row>
    <row r="25" spans="1:12" ht="17.25" thickTop="1"/>
    <row r="26" spans="1:12" s="55" customFormat="1" ht="18" thickBot="1">
      <c r="A26" s="50" t="s">
        <v>167</v>
      </c>
      <c r="C26" s="101"/>
      <c r="D26" s="101"/>
      <c r="E26" s="101"/>
      <c r="F26" s="101"/>
      <c r="G26" s="101"/>
    </row>
    <row r="27" spans="1:12" ht="16.5" customHeight="1" thickTop="1" thickBot="1">
      <c r="A27" s="118" t="s">
        <v>147</v>
      </c>
      <c r="B27" s="119" t="s">
        <v>163</v>
      </c>
      <c r="C27" s="120" t="s">
        <v>164</v>
      </c>
      <c r="D27" s="191" t="s">
        <v>168</v>
      </c>
      <c r="E27" s="191"/>
      <c r="F27" s="191" t="s">
        <v>165</v>
      </c>
      <c r="G27" s="191"/>
      <c r="H27" s="193" t="s">
        <v>159</v>
      </c>
      <c r="I27" s="194"/>
      <c r="J27" s="193" t="s">
        <v>169</v>
      </c>
      <c r="K27" s="194"/>
      <c r="L27" s="123" t="s">
        <v>161</v>
      </c>
    </row>
    <row r="28" spans="1:12" ht="17.25" thickTop="1">
      <c r="A28" s="121"/>
      <c r="B28" s="3"/>
      <c r="C28" s="108"/>
      <c r="D28" s="192"/>
      <c r="E28" s="192"/>
      <c r="F28" s="192"/>
      <c r="G28" s="192"/>
      <c r="H28" s="188"/>
      <c r="I28" s="146"/>
      <c r="J28" s="188"/>
      <c r="K28" s="146"/>
      <c r="L28" s="90"/>
    </row>
    <row r="29" spans="1:12">
      <c r="A29" s="122"/>
      <c r="B29" s="2"/>
      <c r="C29" s="45"/>
      <c r="D29" s="190"/>
      <c r="E29" s="190"/>
      <c r="F29" s="190"/>
      <c r="G29" s="190"/>
      <c r="H29" s="184"/>
      <c r="I29" s="185"/>
      <c r="J29" s="184"/>
      <c r="K29" s="185"/>
      <c r="L29" s="51"/>
    </row>
    <row r="30" spans="1:12">
      <c r="A30" s="122"/>
      <c r="B30" s="2"/>
      <c r="C30" s="45"/>
      <c r="D30" s="190"/>
      <c r="E30" s="190"/>
      <c r="F30" s="190"/>
      <c r="G30" s="190"/>
      <c r="H30" s="184"/>
      <c r="I30" s="185"/>
      <c r="J30" s="184"/>
      <c r="K30" s="185"/>
      <c r="L30" s="51"/>
    </row>
    <row r="31" spans="1:12" ht="17.25" thickBot="1">
      <c r="A31" s="169" t="s">
        <v>124</v>
      </c>
      <c r="B31" s="170"/>
      <c r="C31" s="170"/>
      <c r="D31" s="189"/>
      <c r="E31" s="189"/>
      <c r="F31" s="189"/>
      <c r="G31" s="189"/>
      <c r="H31" s="186"/>
      <c r="I31" s="187"/>
      <c r="J31" s="186">
        <v>0</v>
      </c>
      <c r="K31" s="187"/>
      <c r="L31" s="54"/>
    </row>
    <row r="32" spans="1:12" ht="17.25" thickTop="1"/>
    <row r="33" spans="1:7" s="48" customFormat="1" ht="17.25">
      <c r="A33" s="102" t="s">
        <v>170</v>
      </c>
      <c r="C33" s="100"/>
      <c r="D33" s="100"/>
      <c r="E33" s="100"/>
      <c r="F33" s="100"/>
      <c r="G33" s="100"/>
    </row>
  </sheetData>
  <mergeCells count="65">
    <mergeCell ref="A17:C17"/>
    <mergeCell ref="K12:K13"/>
    <mergeCell ref="I12:I13"/>
    <mergeCell ref="K4:K5"/>
    <mergeCell ref="L4:L5"/>
    <mergeCell ref="A12:A13"/>
    <mergeCell ref="B12:B13"/>
    <mergeCell ref="C12:C13"/>
    <mergeCell ref="D12:G12"/>
    <mergeCell ref="H12:H13"/>
    <mergeCell ref="L12:L13"/>
    <mergeCell ref="A4:A5"/>
    <mergeCell ref="B4:B5"/>
    <mergeCell ref="C4:C5"/>
    <mergeCell ref="D4:G4"/>
    <mergeCell ref="A9:C9"/>
    <mergeCell ref="H4:H5"/>
    <mergeCell ref="J12:J13"/>
    <mergeCell ref="I4:J5"/>
    <mergeCell ref="I6:J6"/>
    <mergeCell ref="I7:J7"/>
    <mergeCell ref="I8:J8"/>
    <mergeCell ref="I9:J9"/>
    <mergeCell ref="A24:C24"/>
    <mergeCell ref="D20:E20"/>
    <mergeCell ref="F20:G20"/>
    <mergeCell ref="H20:J20"/>
    <mergeCell ref="K20:L20"/>
    <mergeCell ref="F21:G21"/>
    <mergeCell ref="F22:G22"/>
    <mergeCell ref="F23:G23"/>
    <mergeCell ref="H21:J21"/>
    <mergeCell ref="H22:J22"/>
    <mergeCell ref="H23:J23"/>
    <mergeCell ref="F24:G24"/>
    <mergeCell ref="H24:J24"/>
    <mergeCell ref="K21:L21"/>
    <mergeCell ref="K22:L22"/>
    <mergeCell ref="K23:L23"/>
    <mergeCell ref="K24:L24"/>
    <mergeCell ref="D21:E21"/>
    <mergeCell ref="D22:E22"/>
    <mergeCell ref="D23:E23"/>
    <mergeCell ref="D24:E24"/>
    <mergeCell ref="D27:E27"/>
    <mergeCell ref="F27:G27"/>
    <mergeCell ref="D28:E28"/>
    <mergeCell ref="F28:G28"/>
    <mergeCell ref="J27:K27"/>
    <mergeCell ref="H27:I27"/>
    <mergeCell ref="H28:I28"/>
    <mergeCell ref="A31:C31"/>
    <mergeCell ref="D31:E31"/>
    <mergeCell ref="F31:G31"/>
    <mergeCell ref="D29:E29"/>
    <mergeCell ref="F29:G29"/>
    <mergeCell ref="D30:E30"/>
    <mergeCell ref="F30:G30"/>
    <mergeCell ref="H29:I29"/>
    <mergeCell ref="H30:I30"/>
    <mergeCell ref="H31:I31"/>
    <mergeCell ref="J28:K28"/>
    <mergeCell ref="J29:K29"/>
    <mergeCell ref="J30:K30"/>
    <mergeCell ref="J31:K3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0B4847A469BAC54B9FFBCC78E7C67959" ma:contentTypeVersion="16" ma:contentTypeDescription="새 문서를 만듭니다." ma:contentTypeScope="" ma:versionID="0bb6d294c1ff805b00e93da6aefbdf90">
  <xsd:schema xmlns:xsd="http://www.w3.org/2001/XMLSchema" xmlns:xs="http://www.w3.org/2001/XMLSchema" xmlns:p="http://schemas.microsoft.com/office/2006/metadata/properties" xmlns:ns3="a30ab54b-b0c0-4e4a-8d69-db6eec184b51" xmlns:ns4="8862d528-ba57-41c3-9186-5664a3df36c8" targetNamespace="http://schemas.microsoft.com/office/2006/metadata/properties" ma:root="true" ma:fieldsID="934115337fb387d46c50eea2faad10bb" ns3:_="" ns4:_="">
    <xsd:import namespace="a30ab54b-b0c0-4e4a-8d69-db6eec184b51"/>
    <xsd:import namespace="8862d528-ba57-41c3-9186-5664a3df36c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ab54b-b0c0-4e4a-8d69-db6eec184b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힌트 해시 공유" ma:internalName="SharingHintHash" ma:readOnly="true">
      <xsd:simpleType>
        <xsd:restriction base="dms:Text"/>
      </xsd:simpleType>
    </xsd:element>
    <xsd:element name="SharedWithDetails" ma:index="10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사용자별 마지막 공유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시간별 마지막 공유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2d528-ba57-41c3-9186-5664a3df3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62d528-ba57-41c3-9186-5664a3df36c8" xsi:nil="true"/>
  </documentManagement>
</p:properties>
</file>

<file path=customXml/itemProps1.xml><?xml version="1.0" encoding="utf-8"?>
<ds:datastoreItem xmlns:ds="http://schemas.openxmlformats.org/officeDocument/2006/customXml" ds:itemID="{B5C4A9CE-B62D-4B98-8780-045095AA3F86}"/>
</file>

<file path=customXml/itemProps2.xml><?xml version="1.0" encoding="utf-8"?>
<ds:datastoreItem xmlns:ds="http://schemas.openxmlformats.org/officeDocument/2006/customXml" ds:itemID="{1175E09D-6C1B-49A8-B569-4BEF5337A435}"/>
</file>

<file path=customXml/itemProps3.xml><?xml version="1.0" encoding="utf-8"?>
<ds:datastoreItem xmlns:ds="http://schemas.openxmlformats.org/officeDocument/2006/customXml" ds:itemID="{2C893527-A7BF-480D-BE8E-B398C5A82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이정미</dc:creator>
  <cp:keywords/>
  <dc:description/>
  <cp:lastModifiedBy>이정미</cp:lastModifiedBy>
  <cp:revision/>
  <dcterms:created xsi:type="dcterms:W3CDTF">2023-01-20T04:18:38Z</dcterms:created>
  <dcterms:modified xsi:type="dcterms:W3CDTF">2024-03-18T05:45:56Z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0x0101000B4847A469BAC54B9FFBCC78E7C67959</vt:lpwstr>
  </property>
</Properties>
</file>